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0" activeTab="4"/>
  </bookViews>
  <sheets>
    <sheet name="②(11月企画)" sheetId="1" r:id="rId1"/>
    <sheet name="③(11月確認)" sheetId="2" r:id="rId2"/>
    <sheet name="④(部会後)" sheetId="3" r:id="rId3"/>
    <sheet name="⑤(12月職員会)" sheetId="4" r:id="rId4"/>
    <sheet name="Sheet1" sheetId="5" r:id="rId5"/>
  </sheets>
  <definedNames>
    <definedName name="_xlnm.Print_Area" localSheetId="1">'③(11月確認)'!$A$1:$AK$46</definedName>
    <definedName name="_xlnm.Print_Area" localSheetId="2">'④(部会後)'!$A$1:$AK$46</definedName>
    <definedName name="_xlnm.Print_Area" localSheetId="3">'⑤(12月職員会)'!$B$1:$AK$46</definedName>
    <definedName name="_xlnm.Print_Area" localSheetId="4">'Sheet1'!$B$1:$AK$46</definedName>
  </definedNames>
  <calcPr fullCalcOnLoad="1"/>
</workbook>
</file>

<file path=xl/sharedStrings.xml><?xml version="1.0" encoding="utf-8"?>
<sst xmlns="http://schemas.openxmlformats.org/spreadsheetml/2006/main" count="1654" uniqueCount="303">
  <si>
    <t>平成27年度　学校暦（案）       　　　　　                        　　　　　                                           　　　　　　　　　　　　　　　　　　　　　　　　佐世保市立浅子中学校</t>
  </si>
  <si>
    <t>令和３年度学校暦(案）</t>
  </si>
  <si>
    <t>Ver.２</t>
  </si>
  <si>
    <t>佐世保市立浅子小中学校</t>
  </si>
  <si>
    <t>いのちを見つめる強調月間　</t>
  </si>
  <si>
    <t>企画確認版</t>
  </si>
  <si>
    <t>現在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</si>
  <si>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</si>
  <si>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</si>
  <si>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</si>
  <si>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</si>
  <si>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</si>
  <si>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</si>
  <si>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</si>
  <si>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</si>
  <si>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</si>
  <si>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１　月</t>
  </si>
  <si>
    <t>２　月</t>
  </si>
  <si>
    <t>３　月</t>
  </si>
  <si>
    <r>
      <t xml:space="preserve">少年の日
</t>
    </r>
    <r>
      <rPr>
        <sz val="7"/>
        <rFont val="ＭＳ Ｐゴシック"/>
        <family val="3"/>
      </rPr>
      <t>辞令交付式（市外転入職員）</t>
    </r>
    <r>
      <rPr>
        <sz val="8"/>
        <rFont val="ＭＳ Ｐゴシック"/>
        <family val="3"/>
      </rPr>
      <t xml:space="preserve">
職員会議</t>
    </r>
  </si>
  <si>
    <t>少年の日</t>
  </si>
  <si>
    <r>
      <t>少年の日　安全点検　</t>
    </r>
    <r>
      <rPr>
        <sz val="6"/>
        <color indexed="17"/>
        <rFont val="ＭＳ Ｐゴシック"/>
        <family val="3"/>
      </rPr>
      <t xml:space="preserve">集団登校
</t>
    </r>
    <r>
      <rPr>
        <sz val="6"/>
        <color indexed="8"/>
        <rFont val="ＭＳ Ｐゴシック"/>
        <family val="3"/>
      </rPr>
      <t>いのちを見つめる日
いのちを見つめる講話（全校朝会）</t>
    </r>
  </si>
  <si>
    <r>
      <t>少年の日　</t>
    </r>
    <r>
      <rPr>
        <sz val="8"/>
        <color indexed="17"/>
        <rFont val="ＭＳ Ｐゴシック"/>
        <family val="3"/>
      </rPr>
      <t xml:space="preserve">集団登校
</t>
    </r>
    <r>
      <rPr>
        <sz val="8"/>
        <rFont val="ＭＳ Ｐゴシック"/>
        <family val="3"/>
      </rPr>
      <t>安全点検　</t>
    </r>
    <r>
      <rPr>
        <sz val="8"/>
        <color indexed="30"/>
        <rFont val="ＭＳ Ｐゴシック"/>
        <family val="3"/>
      </rPr>
      <t xml:space="preserve">生徒朝会
</t>
    </r>
    <r>
      <rPr>
        <sz val="8"/>
        <rFont val="ＭＳ Ｐゴシック"/>
        <family val="3"/>
      </rPr>
      <t>職員会議</t>
    </r>
  </si>
  <si>
    <r>
      <t>少年の日　安全点検
前期後半開始（学習・給食）</t>
    </r>
    <r>
      <rPr>
        <sz val="8"/>
        <color indexed="17"/>
        <rFont val="ＭＳ Ｐゴシック"/>
        <family val="3"/>
      </rPr>
      <t xml:space="preserve">
</t>
    </r>
    <r>
      <rPr>
        <sz val="8"/>
        <rFont val="ＭＳ Ｐゴシック"/>
        <family val="3"/>
      </rPr>
      <t>全校朝会</t>
    </r>
    <r>
      <rPr>
        <sz val="8"/>
        <color indexed="17"/>
        <rFont val="ＭＳ Ｐゴシック"/>
        <family val="3"/>
      </rPr>
      <t xml:space="preserve"> 集団登校</t>
    </r>
  </si>
  <si>
    <r>
      <t xml:space="preserve">少年の日　安全点検
</t>
    </r>
    <r>
      <rPr>
        <sz val="10"/>
        <color indexed="17"/>
        <rFont val="ＭＳ Ｐゴシック"/>
        <family val="3"/>
      </rPr>
      <t>集団登校　</t>
    </r>
    <r>
      <rPr>
        <sz val="10"/>
        <color indexed="30"/>
        <rFont val="ＭＳ Ｐゴシック"/>
        <family val="3"/>
      </rPr>
      <t>生徒朝会</t>
    </r>
  </si>
  <si>
    <r>
      <t xml:space="preserve">少年の日
安全点検 </t>
    </r>
    <r>
      <rPr>
        <sz val="10"/>
        <color indexed="17"/>
        <rFont val="ＭＳ Ｐゴシック"/>
        <family val="3"/>
      </rPr>
      <t>集団登校</t>
    </r>
  </si>
  <si>
    <r>
      <t>少年の日　全校朝会
安全点検　</t>
    </r>
    <r>
      <rPr>
        <sz val="10"/>
        <color indexed="17"/>
        <rFont val="ＭＳ Ｐゴシック"/>
        <family val="3"/>
      </rPr>
      <t>集団登校</t>
    </r>
  </si>
  <si>
    <r>
      <t xml:space="preserve">元日
</t>
    </r>
    <r>
      <rPr>
        <sz val="11"/>
        <rFont val="ＭＳ Ｐゴシック"/>
        <family val="3"/>
      </rPr>
      <t>少年の日</t>
    </r>
  </si>
  <si>
    <r>
      <t xml:space="preserve">少年の日　安全点検
</t>
    </r>
    <r>
      <rPr>
        <sz val="10"/>
        <color indexed="17"/>
        <rFont val="ＭＳ Ｐゴシック"/>
        <family val="3"/>
      </rPr>
      <t>集団登校</t>
    </r>
    <r>
      <rPr>
        <sz val="10"/>
        <rFont val="ＭＳ Ｐゴシック"/>
        <family val="3"/>
      </rPr>
      <t>　全校朝会</t>
    </r>
  </si>
  <si>
    <r>
      <t xml:space="preserve">少年の日　安全点検
</t>
    </r>
    <r>
      <rPr>
        <sz val="8"/>
        <color indexed="17"/>
        <rFont val="ＭＳ Ｐゴシック"/>
        <family val="3"/>
      </rPr>
      <t>集団登校　</t>
    </r>
    <r>
      <rPr>
        <sz val="8"/>
        <color indexed="30"/>
        <rFont val="ＭＳ Ｐゴシック"/>
        <family val="3"/>
      </rPr>
      <t>行動評定(9年)
成績一覧表提出（9年）</t>
    </r>
  </si>
  <si>
    <t>職員会議
挨拶回り
新規採用教員着任式</t>
  </si>
  <si>
    <r>
      <rPr>
        <sz val="10"/>
        <color indexed="30"/>
        <rFont val="ＭＳ Ｐゴシック"/>
        <family val="3"/>
      </rPr>
      <t xml:space="preserve">生徒朝会
</t>
    </r>
    <r>
      <rPr>
        <sz val="10"/>
        <color indexed="17"/>
        <rFont val="ＭＳ Ｐゴシック"/>
        <family val="3"/>
      </rPr>
      <t>委員会活動③</t>
    </r>
  </si>
  <si>
    <t>全校朝会</t>
  </si>
  <si>
    <r>
      <rPr>
        <sz val="10"/>
        <color indexed="30"/>
        <rFont val="ＭＳ Ｐゴシック"/>
        <family val="3"/>
      </rPr>
      <t>夏季実力テスト</t>
    </r>
    <r>
      <rPr>
        <sz val="10"/>
        <color indexed="30"/>
        <rFont val="ＭＳ Ｐゴシック"/>
        <family val="3"/>
      </rPr>
      <t xml:space="preserve">
</t>
    </r>
    <r>
      <rPr>
        <sz val="10"/>
        <rFont val="ＭＳ Ｐゴシック"/>
        <family val="3"/>
      </rPr>
      <t>職員会議</t>
    </r>
    <r>
      <rPr>
        <sz val="10"/>
        <color indexed="30"/>
        <rFont val="ＭＳ Ｐゴシック"/>
        <family val="3"/>
      </rPr>
      <t>　</t>
    </r>
  </si>
  <si>
    <r>
      <rPr>
        <sz val="10"/>
        <color indexed="30"/>
        <rFont val="ＭＳ Ｐゴシック"/>
        <family val="3"/>
      </rPr>
      <t>生徒朝会　</t>
    </r>
    <r>
      <rPr>
        <sz val="10"/>
        <color indexed="17"/>
        <rFont val="ＭＳ Ｐゴシック"/>
        <family val="3"/>
      </rPr>
      <t>授業参観
親子給食（１・２年）</t>
    </r>
  </si>
  <si>
    <r>
      <rPr>
        <sz val="10"/>
        <color indexed="30"/>
        <rFont val="ＭＳ Ｐゴシック"/>
        <family val="3"/>
      </rPr>
      <t>生徒朝会</t>
    </r>
    <r>
      <rPr>
        <sz val="10"/>
        <rFont val="ＭＳ Ｐゴシック"/>
        <family val="3"/>
      </rPr>
      <t>　職員会議</t>
    </r>
    <r>
      <rPr>
        <sz val="10"/>
        <color indexed="17"/>
        <rFont val="ＭＳ Ｐゴシック"/>
        <family val="3"/>
      </rPr>
      <t xml:space="preserve">
委員会活動⑧</t>
    </r>
  </si>
  <si>
    <t>年始の休日</t>
  </si>
  <si>
    <r>
      <t xml:space="preserve">小学校入学説明会
子育て講演会
</t>
    </r>
    <r>
      <rPr>
        <sz val="8"/>
        <color indexed="30"/>
        <rFont val="ＭＳ Ｐゴシック"/>
        <family val="3"/>
      </rPr>
      <t>公立高校前期試験</t>
    </r>
  </si>
  <si>
    <r>
      <t xml:space="preserve">全校朝会
</t>
    </r>
    <r>
      <rPr>
        <sz val="10"/>
        <color indexed="17"/>
        <rFont val="ＭＳ Ｐゴシック"/>
        <family val="3"/>
      </rPr>
      <t>委員会活動⑨</t>
    </r>
  </si>
  <si>
    <t>憲法記念日</t>
  </si>
  <si>
    <t>校内研修</t>
  </si>
  <si>
    <t>社会を明るくする
弁論大会</t>
  </si>
  <si>
    <r>
      <rPr>
        <sz val="7"/>
        <color indexed="8"/>
        <rFont val="ＭＳ Ｐゴシック"/>
        <family val="3"/>
      </rPr>
      <t xml:space="preserve">夏休み校内作品展（9/3～5） </t>
    </r>
    <r>
      <rPr>
        <sz val="8"/>
        <color indexed="8"/>
        <rFont val="ＭＳ Ｐゴシック"/>
        <family val="3"/>
      </rPr>
      <t xml:space="preserve">
</t>
    </r>
    <r>
      <rPr>
        <sz val="7"/>
        <color indexed="30"/>
        <rFont val="ＭＳ Ｐゴシック"/>
        <family val="3"/>
      </rPr>
      <t>専門委員会　夏季実力テスト</t>
    </r>
  </si>
  <si>
    <t>文化の日</t>
  </si>
  <si>
    <t>人権集会</t>
  </si>
  <si>
    <r>
      <t>校内研修</t>
    </r>
    <r>
      <rPr>
        <sz val="9"/>
        <color indexed="30"/>
        <rFont val="ＭＳ Ｐゴシック"/>
        <family val="3"/>
      </rPr>
      <t>　生徒朝会
（公立高校前期試験）</t>
    </r>
  </si>
  <si>
    <r>
      <rPr>
        <sz val="10"/>
        <color indexed="30"/>
        <rFont val="ＭＳ Ｐゴシック"/>
        <family val="3"/>
      </rPr>
      <t>生徒朝会</t>
    </r>
    <r>
      <rPr>
        <sz val="10"/>
        <color indexed="8"/>
        <rFont val="ＭＳ Ｐゴシック"/>
        <family val="3"/>
      </rPr>
      <t xml:space="preserve">
職員会議</t>
    </r>
  </si>
  <si>
    <t>みどりの日</t>
  </si>
  <si>
    <t>教科部会</t>
  </si>
  <si>
    <r>
      <t xml:space="preserve">全校朝会　校内研修
</t>
    </r>
    <r>
      <rPr>
        <sz val="10"/>
        <color indexed="17"/>
        <rFont val="ＭＳ Ｐゴシック"/>
        <family val="3"/>
      </rPr>
      <t>小学校音楽発表会</t>
    </r>
  </si>
  <si>
    <t>児童総会</t>
  </si>
  <si>
    <t>職員会議
安全点検</t>
  </si>
  <si>
    <t>こどもの日</t>
  </si>
  <si>
    <t>教科外部会</t>
  </si>
  <si>
    <t>市中体駅伝大会</t>
  </si>
  <si>
    <t>小学校音楽発表会</t>
  </si>
  <si>
    <r>
      <t xml:space="preserve">着任式・始業式
</t>
    </r>
    <r>
      <rPr>
        <sz val="10"/>
        <color indexed="17"/>
        <rFont val="ＭＳ Ｐゴシック"/>
        <family val="3"/>
      </rPr>
      <t>集団登校</t>
    </r>
  </si>
  <si>
    <r>
      <rPr>
        <sz val="10"/>
        <color indexed="17"/>
        <rFont val="ＭＳ Ｐゴシック"/>
        <family val="3"/>
      </rPr>
      <t>集団登校</t>
    </r>
    <r>
      <rPr>
        <sz val="10"/>
        <rFont val="ＭＳ Ｐゴシック"/>
        <family val="3"/>
      </rPr>
      <t xml:space="preserve">
安全点検</t>
    </r>
  </si>
  <si>
    <r>
      <t xml:space="preserve">給食開始（２～８年）
式場準備
</t>
    </r>
    <r>
      <rPr>
        <sz val="8"/>
        <color indexed="17"/>
        <rFont val="ＭＳ Ｐゴシック"/>
        <family val="3"/>
      </rPr>
      <t>委員会活動①</t>
    </r>
  </si>
  <si>
    <t>生徒朝会
教育研究会総会</t>
  </si>
  <si>
    <t>後期課程振休
（6/12分）</t>
  </si>
  <si>
    <r>
      <t xml:space="preserve">避難訓練
地区児童生徒会
</t>
    </r>
    <r>
      <rPr>
        <sz val="8"/>
        <color indexed="30"/>
        <rFont val="ＭＳ Ｐゴシック"/>
        <family val="3"/>
      </rPr>
      <t>第2回テスト</t>
    </r>
  </si>
  <si>
    <t>生徒朝会</t>
  </si>
  <si>
    <t>職員会議</t>
  </si>
  <si>
    <t>入学式・後期進級式</t>
  </si>
  <si>
    <r>
      <t xml:space="preserve">委員会活動④
</t>
    </r>
    <r>
      <rPr>
        <sz val="8"/>
        <color indexed="30"/>
        <rFont val="ＭＳ Ｐゴシック"/>
        <family val="3"/>
      </rPr>
      <t>第2回テスト</t>
    </r>
    <r>
      <rPr>
        <sz val="8"/>
        <color indexed="17"/>
        <rFont val="ＭＳ Ｐゴシック"/>
        <family val="3"/>
      </rPr>
      <t xml:space="preserve">
</t>
    </r>
    <r>
      <rPr>
        <sz val="8"/>
        <rFont val="ＭＳ Ｐゴシック"/>
        <family val="3"/>
      </rPr>
      <t>ワックス塗布 校内研修</t>
    </r>
  </si>
  <si>
    <t>前期終業式
職員会議</t>
  </si>
  <si>
    <r>
      <rPr>
        <sz val="9"/>
        <color indexed="8"/>
        <rFont val="ＭＳ Ｐゴシック"/>
        <family val="3"/>
      </rPr>
      <t>授業参観</t>
    </r>
    <r>
      <rPr>
        <sz val="9"/>
        <color indexed="17"/>
        <rFont val="ＭＳ Ｐゴシック"/>
        <family val="3"/>
      </rPr>
      <t>（前　芋料理）</t>
    </r>
    <r>
      <rPr>
        <sz val="10"/>
        <color indexed="17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>学級懇談会</t>
    </r>
  </si>
  <si>
    <t>第2回テスト</t>
  </si>
  <si>
    <t>県民祈りの日
登校日　８．９平和集会
職員会議　校内研修</t>
  </si>
  <si>
    <t>中学校音楽発表会</t>
  </si>
  <si>
    <t>成人式典</t>
  </si>
  <si>
    <t>ワックス塗布</t>
  </si>
  <si>
    <t>（公立高校後期試験）</t>
  </si>
  <si>
    <t>育友会総会　
歓送迎会</t>
  </si>
  <si>
    <t>市中体激励会
校内研修</t>
  </si>
  <si>
    <t>佐世保市
少年の主張大会</t>
  </si>
  <si>
    <t>佐世保市民体育祭</t>
  </si>
  <si>
    <r>
      <t xml:space="preserve">三者面談・教育相談
</t>
    </r>
    <r>
      <rPr>
        <sz val="10"/>
        <color indexed="17"/>
        <rFont val="ＭＳ Ｐゴシック"/>
        <family val="3"/>
      </rPr>
      <t>教科部会</t>
    </r>
  </si>
  <si>
    <t>推薦委員会（私立）</t>
  </si>
  <si>
    <t>成人の日</t>
  </si>
  <si>
    <r>
      <t xml:space="preserve">避難訓練
</t>
    </r>
    <r>
      <rPr>
        <sz val="10"/>
        <color indexed="17"/>
        <rFont val="ＭＳ Ｐゴシック"/>
        <family val="3"/>
      </rPr>
      <t>週案提出（前）</t>
    </r>
  </si>
  <si>
    <t>市中体開会式
リハーサル</t>
  </si>
  <si>
    <t>山の日</t>
  </si>
  <si>
    <t>スポーツの日</t>
  </si>
  <si>
    <r>
      <t xml:space="preserve">三者面談・教育相談
</t>
    </r>
    <r>
      <rPr>
        <sz val="10"/>
        <color indexed="8"/>
        <rFont val="ＭＳ Ｐゴシック"/>
        <family val="3"/>
      </rPr>
      <t>校内研修</t>
    </r>
  </si>
  <si>
    <r>
      <t xml:space="preserve">後期後半開始日
全校朝会 </t>
    </r>
    <r>
      <rPr>
        <sz val="8"/>
        <color indexed="17"/>
        <rFont val="ＭＳ Ｐゴシック"/>
        <family val="3"/>
      </rPr>
      <t xml:space="preserve">集団登校
</t>
    </r>
    <r>
      <rPr>
        <sz val="8"/>
        <rFont val="ＭＳ Ｐゴシック"/>
        <family val="3"/>
      </rPr>
      <t xml:space="preserve">安全点検 </t>
    </r>
  </si>
  <si>
    <t>建国記念の日</t>
  </si>
  <si>
    <r>
      <t xml:space="preserve">週案提出（前）
</t>
    </r>
    <r>
      <rPr>
        <sz val="10"/>
        <color indexed="30"/>
        <rFont val="ＭＳ Ｐゴシック"/>
        <family val="3"/>
      </rPr>
      <t>お別れ集会</t>
    </r>
  </si>
  <si>
    <t>専門委員会</t>
  </si>
  <si>
    <r>
      <t xml:space="preserve">委員会活動②
</t>
    </r>
    <r>
      <rPr>
        <sz val="10"/>
        <color indexed="30"/>
        <rFont val="ＭＳ Ｐゴシック"/>
        <family val="3"/>
      </rPr>
      <t>生徒総会</t>
    </r>
  </si>
  <si>
    <t>市中学校体育大会</t>
  </si>
  <si>
    <t>秋休み</t>
  </si>
  <si>
    <r>
      <rPr>
        <sz val="10"/>
        <color indexed="30"/>
        <rFont val="ＭＳ Ｐゴシック"/>
        <family val="3"/>
      </rPr>
      <t>三者面談・教育相談</t>
    </r>
    <r>
      <rPr>
        <sz val="10"/>
        <color indexed="17"/>
        <rFont val="ＭＳ Ｐゴシック"/>
        <family val="3"/>
      </rPr>
      <t xml:space="preserve">
週案提出（前）</t>
    </r>
  </si>
  <si>
    <r>
      <rPr>
        <sz val="10"/>
        <color indexed="30"/>
        <rFont val="ＭＳ Ｐゴシック"/>
        <family val="3"/>
      </rPr>
      <t xml:space="preserve">冬季実力テスト
</t>
    </r>
    <r>
      <rPr>
        <sz val="9"/>
        <color indexed="17"/>
        <rFont val="ＭＳ Ｐゴシック"/>
        <family val="3"/>
      </rPr>
      <t>教科部会</t>
    </r>
    <r>
      <rPr>
        <sz val="9"/>
        <rFont val="ＭＳ Ｐゴシック"/>
        <family val="3"/>
      </rPr>
      <t>　</t>
    </r>
    <r>
      <rPr>
        <sz val="9"/>
        <color indexed="30"/>
        <rFont val="ＭＳ Ｐゴシック"/>
        <family val="3"/>
      </rPr>
      <t>専門委員会</t>
    </r>
  </si>
  <si>
    <r>
      <rPr>
        <sz val="8"/>
        <color indexed="8"/>
        <rFont val="ＭＳ Ｐゴシック"/>
        <family val="3"/>
      </rPr>
      <t>避難訓練　地区児童生徒会</t>
    </r>
    <r>
      <rPr>
        <sz val="8"/>
        <color indexed="17"/>
        <rFont val="ＭＳ Ｐゴシック"/>
        <family val="3"/>
      </rPr>
      <t xml:space="preserve">
１年給食開始　</t>
    </r>
    <r>
      <rPr>
        <sz val="8"/>
        <color indexed="30"/>
        <rFont val="ＭＳ Ｐゴシック"/>
        <family val="3"/>
      </rPr>
      <t>生徒朝会</t>
    </r>
  </si>
  <si>
    <t>後期始業式
野外宿泊学習（7年）</t>
  </si>
  <si>
    <t>生徒会役員選挙</t>
  </si>
  <si>
    <r>
      <t xml:space="preserve">冬期実力テスト
</t>
    </r>
    <r>
      <rPr>
        <sz val="8"/>
        <color indexed="17"/>
        <rFont val="ＭＳ Ｐゴシック"/>
        <family val="3"/>
      </rPr>
      <t>市図画工作作品展
ふれあい展（13～16日）</t>
    </r>
  </si>
  <si>
    <t>教育研究会２２部会</t>
  </si>
  <si>
    <t>（市中学校体育大会）</t>
  </si>
  <si>
    <t>修学旅行（８・９年）
案①</t>
  </si>
  <si>
    <t>野外宿泊学習（7年）</t>
  </si>
  <si>
    <r>
      <t xml:space="preserve">生徒朝会
</t>
    </r>
    <r>
      <rPr>
        <sz val="10"/>
        <color indexed="8"/>
        <rFont val="ＭＳ Ｐゴシック"/>
        <family val="3"/>
      </rPr>
      <t>書き初め　</t>
    </r>
  </si>
  <si>
    <t>後期課程振休
（6/14分）</t>
  </si>
  <si>
    <t>家庭の日</t>
  </si>
  <si>
    <r>
      <t xml:space="preserve">運動会総練習
</t>
    </r>
    <r>
      <rPr>
        <sz val="10"/>
        <color indexed="17"/>
        <rFont val="ＭＳ Ｐゴシック"/>
        <family val="3"/>
      </rPr>
      <t>教科外部会</t>
    </r>
  </si>
  <si>
    <t>第３回卒業式・前期課程修了式</t>
  </si>
  <si>
    <t>週案提出（前）</t>
  </si>
  <si>
    <t>職員会議
応援リハーサル</t>
  </si>
  <si>
    <t>ワックス塗布・大掃除</t>
  </si>
  <si>
    <t>（公立合格発表）</t>
  </si>
  <si>
    <r>
      <rPr>
        <sz val="8"/>
        <color indexed="17"/>
        <rFont val="ＭＳ Ｐゴシック"/>
        <family val="3"/>
      </rPr>
      <t>集団登校　週案提出（前）</t>
    </r>
    <r>
      <rPr>
        <sz val="8"/>
        <rFont val="ＭＳ Ｐゴシック"/>
        <family val="3"/>
      </rPr>
      <t xml:space="preserve">
夏休み作品展(17日～20日)</t>
    </r>
  </si>
  <si>
    <r>
      <t xml:space="preserve">第3回テスト
</t>
    </r>
    <r>
      <rPr>
        <sz val="10"/>
        <color indexed="17"/>
        <rFont val="ＭＳ Ｐゴシック"/>
        <family val="3"/>
      </rPr>
      <t>教科外部会</t>
    </r>
  </si>
  <si>
    <r>
      <t xml:space="preserve">クラブ活動⑥
</t>
    </r>
    <r>
      <rPr>
        <sz val="10"/>
        <rFont val="ＭＳ Ｐゴシック"/>
        <family val="3"/>
      </rPr>
      <t>職員会議</t>
    </r>
  </si>
  <si>
    <r>
      <rPr>
        <sz val="8"/>
        <color indexed="17"/>
        <rFont val="ＭＳ Ｐゴシック"/>
        <family val="3"/>
      </rPr>
      <t>集団登校</t>
    </r>
    <r>
      <rPr>
        <sz val="8"/>
        <rFont val="ＭＳ Ｐゴシック"/>
        <family val="3"/>
      </rPr>
      <t xml:space="preserve">
</t>
    </r>
    <r>
      <rPr>
        <sz val="8"/>
        <color indexed="17"/>
        <rFont val="ＭＳ Ｐゴシック"/>
        <family val="3"/>
      </rPr>
      <t>週案提出（前）</t>
    </r>
    <r>
      <rPr>
        <sz val="8"/>
        <rFont val="ＭＳ Ｐゴシック"/>
        <family val="3"/>
      </rPr>
      <t xml:space="preserve">
</t>
    </r>
    <r>
      <rPr>
        <sz val="8"/>
        <color indexed="30"/>
        <rFont val="ＭＳ Ｐゴシック"/>
        <family val="3"/>
      </rPr>
      <t>市中体水泳競技</t>
    </r>
  </si>
  <si>
    <t>家庭の日
ビーチクリーン
親子水泳大会</t>
  </si>
  <si>
    <r>
      <t xml:space="preserve">食育の日　職員会議
</t>
    </r>
    <r>
      <rPr>
        <sz val="10"/>
        <color indexed="30"/>
        <rFont val="ＭＳ Ｐゴシック"/>
        <family val="3"/>
      </rPr>
      <t>第3回テスト</t>
    </r>
  </si>
  <si>
    <t>第4回テスト</t>
  </si>
  <si>
    <r>
      <rPr>
        <sz val="10"/>
        <color indexed="17"/>
        <rFont val="ＭＳ Ｐゴシック"/>
        <family val="3"/>
      </rPr>
      <t>集団登校</t>
    </r>
    <r>
      <rPr>
        <sz val="10"/>
        <rFont val="ＭＳ Ｐゴシック"/>
        <family val="3"/>
      </rPr>
      <t xml:space="preserve">
</t>
    </r>
    <r>
      <rPr>
        <sz val="10"/>
        <color indexed="30"/>
        <rFont val="ＭＳ Ｐゴシック"/>
        <family val="3"/>
      </rPr>
      <t>専門委員会</t>
    </r>
  </si>
  <si>
    <t>食育の日</t>
  </si>
  <si>
    <r>
      <t xml:space="preserve">食育の日
</t>
    </r>
    <r>
      <rPr>
        <sz val="10"/>
        <color indexed="17"/>
        <rFont val="ＭＳ Ｐゴシック"/>
        <family val="3"/>
      </rPr>
      <t>修学旅行（５・６年）</t>
    </r>
  </si>
  <si>
    <t>海の日</t>
  </si>
  <si>
    <r>
      <rPr>
        <sz val="10"/>
        <color indexed="8"/>
        <rFont val="ＭＳ Ｐゴシック"/>
        <family val="3"/>
      </rPr>
      <t>食育の日</t>
    </r>
    <r>
      <rPr>
        <sz val="10"/>
        <color indexed="17"/>
        <rFont val="ＭＳ Ｐゴシック"/>
        <family val="3"/>
      </rPr>
      <t xml:space="preserve">
教科外部会</t>
    </r>
  </si>
  <si>
    <t>あさなぎ大運動会
食育の日　家庭の日</t>
  </si>
  <si>
    <r>
      <t xml:space="preserve">食育の日
</t>
    </r>
    <r>
      <rPr>
        <sz val="11"/>
        <color indexed="17"/>
        <rFont val="ＭＳ Ｐゴシック"/>
        <family val="3"/>
      </rPr>
      <t>集団登校</t>
    </r>
  </si>
  <si>
    <r>
      <t>集団登校　</t>
    </r>
    <r>
      <rPr>
        <sz val="9"/>
        <color indexed="30"/>
        <rFont val="ＭＳ Ｐゴシック"/>
        <family val="3"/>
      </rPr>
      <t>第3回テスト
週案提出（後）</t>
    </r>
  </si>
  <si>
    <t>食育の日
家庭の日</t>
  </si>
  <si>
    <r>
      <t>集団登校</t>
    </r>
    <r>
      <rPr>
        <sz val="8"/>
        <color indexed="8"/>
        <rFont val="ＭＳ Ｐゴシック"/>
        <family val="3"/>
      </rPr>
      <t>　家庭教育講座</t>
    </r>
    <r>
      <rPr>
        <sz val="8"/>
        <color indexed="17"/>
        <rFont val="ＭＳ Ｐゴシック"/>
        <family val="3"/>
      </rPr>
      <t xml:space="preserve">
後期課程進級説明会
教科外部会</t>
    </r>
  </si>
  <si>
    <r>
      <rPr>
        <sz val="10"/>
        <color indexed="8"/>
        <rFont val="ＭＳ Ｐゴシック"/>
        <family val="3"/>
      </rPr>
      <t>食育の日</t>
    </r>
    <r>
      <rPr>
        <sz val="10"/>
        <color indexed="17"/>
        <rFont val="ＭＳ Ｐゴシック"/>
        <family val="3"/>
      </rPr>
      <t xml:space="preserve">
集団登校</t>
    </r>
  </si>
  <si>
    <t>集団登校</t>
  </si>
  <si>
    <t>修学旅行（５・６年）</t>
  </si>
  <si>
    <t>道徳授業参観</t>
  </si>
  <si>
    <r>
      <t>前期前半（学習・給食）終了全校朝会　</t>
    </r>
    <r>
      <rPr>
        <sz val="8"/>
        <color indexed="17"/>
        <rFont val="ＭＳ Ｐゴシック"/>
        <family val="3"/>
      </rPr>
      <t xml:space="preserve">集団登校
</t>
    </r>
    <r>
      <rPr>
        <sz val="8"/>
        <color indexed="8"/>
        <rFont val="ＭＳ Ｐゴシック"/>
        <family val="3"/>
      </rPr>
      <t>週案提出（前後）</t>
    </r>
  </si>
  <si>
    <t>登校日
職員会議　校内研修</t>
  </si>
  <si>
    <t>敬老の日</t>
  </si>
  <si>
    <r>
      <rPr>
        <sz val="10"/>
        <color indexed="30"/>
        <rFont val="ＭＳ Ｐゴシック"/>
        <family val="3"/>
      </rPr>
      <t>修学旅行（案②）</t>
    </r>
    <r>
      <rPr>
        <sz val="9"/>
        <color indexed="17"/>
        <rFont val="ＭＳ Ｐゴシック"/>
        <family val="3"/>
      </rPr>
      <t xml:space="preserve">
小体会Dブロック準備</t>
    </r>
  </si>
  <si>
    <t>クラブ活動①</t>
  </si>
  <si>
    <r>
      <rPr>
        <sz val="10"/>
        <color indexed="30"/>
        <rFont val="ＭＳ Ｐゴシック"/>
        <family val="3"/>
      </rPr>
      <t>校内弁論大会</t>
    </r>
    <r>
      <rPr>
        <sz val="10"/>
        <color indexed="17"/>
        <rFont val="ＭＳ Ｐゴシック"/>
        <family val="3"/>
      </rPr>
      <t xml:space="preserve">
週案提出（前）</t>
    </r>
  </si>
  <si>
    <r>
      <t xml:space="preserve">家庭訪問
</t>
    </r>
    <r>
      <rPr>
        <sz val="10"/>
        <color indexed="30"/>
        <rFont val="ＭＳ Ｐゴシック"/>
        <family val="3"/>
      </rPr>
      <t>三者面談(9年)</t>
    </r>
  </si>
  <si>
    <t>（あさなぎ大運動会予備日）</t>
  </si>
  <si>
    <r>
      <rPr>
        <sz val="10"/>
        <color indexed="30"/>
        <rFont val="ＭＳ Ｐゴシック"/>
        <family val="3"/>
      </rPr>
      <t>修学旅行（案②）</t>
    </r>
    <r>
      <rPr>
        <sz val="10"/>
        <color indexed="8"/>
        <rFont val="ＭＳ Ｐゴシック"/>
        <family val="3"/>
      </rPr>
      <t xml:space="preserve">
</t>
    </r>
    <r>
      <rPr>
        <sz val="10"/>
        <color indexed="17"/>
        <rFont val="ＭＳ Ｐゴシック"/>
        <family val="3"/>
      </rPr>
      <t>小体会Dブロック</t>
    </r>
  </si>
  <si>
    <t>週案提出（前）</t>
  </si>
  <si>
    <t>第4回テスト</t>
  </si>
  <si>
    <t>春分の日</t>
  </si>
  <si>
    <t>週案提出（後）</t>
  </si>
  <si>
    <r>
      <rPr>
        <sz val="10"/>
        <color indexed="30"/>
        <rFont val="ＭＳ Ｐゴシック"/>
        <family val="3"/>
      </rPr>
      <t>修学旅行（案②）</t>
    </r>
    <r>
      <rPr>
        <sz val="10"/>
        <color indexed="17"/>
        <rFont val="ＭＳ Ｐゴシック"/>
        <family val="3"/>
      </rPr>
      <t xml:space="preserve">
週案提出（前）</t>
    </r>
  </si>
  <si>
    <r>
      <rPr>
        <sz val="11"/>
        <color indexed="17"/>
        <rFont val="ＭＳ Ｐゴシック"/>
        <family val="3"/>
      </rPr>
      <t>クラブ活動⑤</t>
    </r>
    <r>
      <rPr>
        <sz val="11"/>
        <color indexed="30"/>
        <rFont val="ＭＳ Ｐゴシック"/>
        <family val="3"/>
      </rPr>
      <t xml:space="preserve">
生徒朝会</t>
    </r>
  </si>
  <si>
    <r>
      <rPr>
        <sz val="9"/>
        <color indexed="30"/>
        <rFont val="ＭＳ Ｐゴシック"/>
        <family val="3"/>
      </rPr>
      <t>第4回テスト 授業参観</t>
    </r>
    <r>
      <rPr>
        <sz val="10"/>
        <color indexed="30"/>
        <rFont val="ＭＳ Ｐゴシック"/>
        <family val="3"/>
      </rPr>
      <t xml:space="preserve">
</t>
    </r>
    <r>
      <rPr>
        <sz val="8"/>
        <color indexed="17"/>
        <rFont val="ＭＳ Ｐゴシック"/>
        <family val="3"/>
      </rPr>
      <t>（※前期課程 なわとび）</t>
    </r>
  </si>
  <si>
    <r>
      <t xml:space="preserve">歓迎遠足
</t>
    </r>
    <r>
      <rPr>
        <sz val="10"/>
        <color indexed="30"/>
        <rFont val="ＭＳ Ｐゴシック"/>
        <family val="3"/>
      </rPr>
      <t>週案提出（後）</t>
    </r>
  </si>
  <si>
    <t>クラブ活動③</t>
  </si>
  <si>
    <t>秋分の日</t>
  </si>
  <si>
    <t>勤労感謝の日</t>
  </si>
  <si>
    <t>天皇誕生日</t>
  </si>
  <si>
    <t>生徒朝会</t>
  </si>
  <si>
    <r>
      <t xml:space="preserve">校内研修
</t>
    </r>
    <r>
      <rPr>
        <sz val="11"/>
        <color indexed="30"/>
        <rFont val="ＭＳ Ｐゴシック"/>
        <family val="3"/>
      </rPr>
      <t>週案提出（後）</t>
    </r>
  </si>
  <si>
    <t>県中総体</t>
  </si>
  <si>
    <r>
      <rPr>
        <sz val="10"/>
        <color indexed="10"/>
        <rFont val="ＭＳ Ｐゴシック"/>
        <family val="3"/>
      </rPr>
      <t>振替休業日</t>
    </r>
    <r>
      <rPr>
        <sz val="10"/>
        <color indexed="30"/>
        <rFont val="ＭＳ Ｐゴシック"/>
        <family val="3"/>
      </rPr>
      <t xml:space="preserve">
</t>
    </r>
    <r>
      <rPr>
        <sz val="10"/>
        <color indexed="10"/>
        <rFont val="ＭＳ Ｐゴシック"/>
        <family val="3"/>
      </rPr>
      <t>（9/19分）</t>
    </r>
  </si>
  <si>
    <t>委員会活動⑥</t>
  </si>
  <si>
    <t>後期前半（学習・給食）終了　卒業写真撮影
週案提出（前後）</t>
  </si>
  <si>
    <r>
      <rPr>
        <sz val="10"/>
        <rFont val="ＭＳ Ｐゴシック"/>
        <family val="3"/>
      </rPr>
      <t xml:space="preserve">修了式　離任式
</t>
    </r>
    <r>
      <rPr>
        <sz val="10"/>
        <color indexed="30"/>
        <rFont val="ＭＳ Ｐゴシック"/>
        <family val="3"/>
      </rPr>
      <t>週案提出（後）</t>
    </r>
  </si>
  <si>
    <t>振替休業日
（6/20分）</t>
  </si>
  <si>
    <t xml:space="preserve">実力テスト（９年）
</t>
  </si>
  <si>
    <t>専門委員会</t>
  </si>
  <si>
    <t>校務整理日
職員会議</t>
  </si>
  <si>
    <t>集団登校
クラブ活動②</t>
  </si>
  <si>
    <t>修学旅行（案③）</t>
  </si>
  <si>
    <t>委員会活動⑧</t>
  </si>
  <si>
    <t>授業参観
学級懇談会</t>
  </si>
  <si>
    <r>
      <rPr>
        <sz val="9"/>
        <rFont val="ＭＳ Ｐゴシック"/>
        <family val="3"/>
      </rPr>
      <t>全国・県・市学力調査</t>
    </r>
    <r>
      <rPr>
        <sz val="10"/>
        <rFont val="ＭＳ Ｐゴシック"/>
        <family val="3"/>
      </rPr>
      <t xml:space="preserve">
校内研修</t>
    </r>
  </si>
  <si>
    <r>
      <t xml:space="preserve">クラブ活動④
</t>
    </r>
    <r>
      <rPr>
        <sz val="8"/>
        <color indexed="17"/>
        <rFont val="ＭＳ Ｐゴシック"/>
        <family val="3"/>
      </rPr>
      <t>小体会Dブロック予備日
準備日</t>
    </r>
  </si>
  <si>
    <r>
      <rPr>
        <sz val="9"/>
        <color indexed="30"/>
        <rFont val="ＭＳ Ｐゴシック"/>
        <family val="3"/>
      </rPr>
      <t>第１回テスト（９年実力）</t>
    </r>
    <r>
      <rPr>
        <sz val="10"/>
        <color indexed="30"/>
        <rFont val="ＭＳ Ｐゴシック"/>
        <family val="3"/>
      </rPr>
      <t xml:space="preserve">
週案提出（後）</t>
    </r>
  </si>
  <si>
    <r>
      <rPr>
        <sz val="10"/>
        <color indexed="8"/>
        <rFont val="ＭＳ Ｐゴシック"/>
        <family val="3"/>
      </rPr>
      <t>校内研修</t>
    </r>
    <r>
      <rPr>
        <sz val="9"/>
        <color indexed="8"/>
        <rFont val="ＭＳ Ｐゴシック"/>
        <family val="3"/>
      </rPr>
      <t xml:space="preserve">
</t>
    </r>
    <r>
      <rPr>
        <sz val="9"/>
        <color indexed="17"/>
        <rFont val="ＭＳ Ｐゴシック"/>
        <family val="3"/>
      </rPr>
      <t>小体会Dブロック予備日</t>
    </r>
  </si>
  <si>
    <r>
      <t xml:space="preserve">週案提出（後）
</t>
    </r>
    <r>
      <rPr>
        <sz val="10"/>
        <color indexed="30"/>
        <rFont val="ＭＳ Ｐゴシック"/>
        <family val="3"/>
      </rPr>
      <t>専門委員会</t>
    </r>
  </si>
  <si>
    <t>昭和の日</t>
  </si>
  <si>
    <t>佐世保空襲の日
６．２９平和集会</t>
  </si>
  <si>
    <t>年末の休日</t>
  </si>
  <si>
    <r>
      <rPr>
        <sz val="10"/>
        <rFont val="ＭＳ Ｐゴシック"/>
        <family val="3"/>
      </rPr>
      <t>全校朝会</t>
    </r>
    <r>
      <rPr>
        <sz val="10"/>
        <color indexed="30"/>
        <rFont val="ＭＳ Ｐゴシック"/>
        <family val="3"/>
      </rPr>
      <t xml:space="preserve">
専門委員会</t>
    </r>
  </si>
  <si>
    <r>
      <t xml:space="preserve">駅伝選手推戴式
</t>
    </r>
    <r>
      <rPr>
        <sz val="10"/>
        <rFont val="ＭＳ Ｐゴシック"/>
        <family val="3"/>
      </rPr>
      <t>職員会議</t>
    </r>
  </si>
  <si>
    <t>進路評定（9年)
行動評定（9年）</t>
  </si>
  <si>
    <r>
      <rPr>
        <sz val="9"/>
        <color indexed="30"/>
        <rFont val="ＭＳ Ｐゴシック"/>
        <family val="3"/>
      </rPr>
      <t>第1回テスト（９年実力）</t>
    </r>
    <r>
      <rPr>
        <sz val="10"/>
        <color indexed="30"/>
        <rFont val="ＭＳ Ｐゴシック"/>
        <family val="3"/>
      </rPr>
      <t xml:space="preserve">
専門委員会</t>
    </r>
  </si>
  <si>
    <r>
      <t xml:space="preserve">前期後半開始（学習・給食）
全校朝会
</t>
    </r>
    <r>
      <rPr>
        <sz val="8"/>
        <color indexed="30"/>
        <rFont val="ＭＳ Ｐゴシック"/>
        <family val="3"/>
      </rPr>
      <t>専門委員会</t>
    </r>
  </si>
  <si>
    <t>授業日数</t>
  </si>
  <si>
    <t>１年　16日</t>
  </si>
  <si>
    <t>授業日数18日</t>
  </si>
  <si>
    <t>授業日数22日</t>
  </si>
  <si>
    <t>授業日数14日</t>
  </si>
  <si>
    <t>授業日数１日</t>
  </si>
  <si>
    <t>授業日数20日</t>
  </si>
  <si>
    <t>授業日数19日</t>
  </si>
  <si>
    <t>授業日数15日</t>
  </si>
  <si>
    <t>授業日数1～8年17日</t>
  </si>
  <si>
    <t>２～９年　18日</t>
  </si>
  <si>
    <t>野外宿泊（前期課程）本年度は無し</t>
  </si>
  <si>
    <t>子どものための音楽鑑賞本年度は無し？</t>
  </si>
  <si>
    <t>オープンスクール参加（7・8月）</t>
  </si>
  <si>
    <t>魚釣り体験</t>
  </si>
  <si>
    <t>社会科見学</t>
  </si>
  <si>
    <t>特別支援学校との交流</t>
  </si>
  <si>
    <t>保育所お遊戯会参加</t>
  </si>
  <si>
    <t>中連書写展</t>
  </si>
  <si>
    <t>さきわい訪問交流学習</t>
  </si>
  <si>
    <t>9年11日</t>
  </si>
  <si>
    <t>体力テスト</t>
  </si>
  <si>
    <t>尿検査（2次）</t>
  </si>
  <si>
    <t>薬物乱用防止教室</t>
  </si>
  <si>
    <t>海洋体験学習（総合）</t>
  </si>
  <si>
    <t>連合生徒会</t>
  </si>
  <si>
    <t>運動会打ち合わせ</t>
  </si>
  <si>
    <t>ふるさと文化体験学習（小４）</t>
  </si>
  <si>
    <t>ふるさと歴史発見（7年）</t>
  </si>
  <si>
    <t>自動車文庫</t>
  </si>
  <si>
    <t>給食集会</t>
  </si>
  <si>
    <t>保育所給食交流</t>
  </si>
  <si>
    <t>１年　198日　 ２～８年 200日</t>
  </si>
  <si>
    <t>職員血圧</t>
  </si>
  <si>
    <t>尿検査（３次）</t>
  </si>
  <si>
    <t>胸部X線検査</t>
  </si>
  <si>
    <t>地区懇談会</t>
  </si>
  <si>
    <t>運動会地区説明会</t>
  </si>
  <si>
    <t>（↑R1に小3で参加したため本年度は無し）</t>
  </si>
  <si>
    <t>避難訓練</t>
  </si>
  <si>
    <t>図工作品搬入</t>
  </si>
  <si>
    <t>中連美術作品展</t>
  </si>
  <si>
    <t>９年　194日</t>
  </si>
  <si>
    <t>身体測定</t>
  </si>
  <si>
    <t>歯科検診</t>
  </si>
  <si>
    <t>グラウンドゴルフ</t>
  </si>
  <si>
    <t>交通安全教室</t>
  </si>
  <si>
    <t>砂の造形</t>
  </si>
  <si>
    <t>保育園ボランティア学習</t>
  </si>
  <si>
    <t>授業参観</t>
  </si>
  <si>
    <t>公立高校入試前期試験</t>
  </si>
  <si>
    <t>視力検査</t>
  </si>
  <si>
    <t>心の状況調査</t>
  </si>
  <si>
    <t>水泳参観（前期課程）</t>
  </si>
  <si>
    <t>就学児健康診断</t>
  </si>
  <si>
    <t>授業参観・親子給食（１・２年）</t>
  </si>
  <si>
    <t>中学校進級説明会</t>
  </si>
  <si>
    <t>子ども期歯科保健大会</t>
  </si>
  <si>
    <t>ありがとう集会</t>
  </si>
  <si>
    <t>心臓検診（１・７年）職員採血</t>
  </si>
  <si>
    <t>耳鼻科検診</t>
  </si>
  <si>
    <t>美術作品展</t>
  </si>
  <si>
    <t>内科検診</t>
  </si>
  <si>
    <t>書写展</t>
  </si>
  <si>
    <t>尿検査（1次）</t>
  </si>
  <si>
    <t>眼科検診</t>
  </si>
  <si>
    <t>ことばの教室入級式</t>
  </si>
  <si>
    <t>- 13 -</t>
  </si>
  <si>
    <t>令和</t>
  </si>
  <si>
    <t>年度</t>
  </si>
  <si>
    <t>月</t>
  </si>
  <si>
    <t>月</t>
  </si>
  <si>
    <t>火</t>
  </si>
  <si>
    <t>水</t>
  </si>
  <si>
    <t>木</t>
  </si>
  <si>
    <t>金</t>
  </si>
  <si>
    <t>日</t>
  </si>
  <si>
    <t>H30</t>
  </si>
  <si>
    <t>確認版</t>
  </si>
  <si>
    <t>授業日数０日</t>
  </si>
  <si>
    <t>秋期休業日</t>
  </si>
  <si>
    <r>
      <t>集団登校</t>
    </r>
    <r>
      <rPr>
        <sz val="8"/>
        <color indexed="8"/>
        <rFont val="ＭＳ Ｐゴシック"/>
        <family val="3"/>
      </rPr>
      <t>　家庭教育講座</t>
    </r>
    <r>
      <rPr>
        <sz val="8"/>
        <color indexed="17"/>
        <rFont val="ＭＳ Ｐゴシック"/>
        <family val="3"/>
      </rPr>
      <t xml:space="preserve">
後期課程進級説明会
教科外部会　</t>
    </r>
    <r>
      <rPr>
        <sz val="8"/>
        <color indexed="30"/>
        <rFont val="ＭＳ Ｐゴシック"/>
        <family val="3"/>
      </rPr>
      <t>授業参観</t>
    </r>
  </si>
  <si>
    <r>
      <rPr>
        <sz val="9"/>
        <color indexed="30"/>
        <rFont val="ＭＳ Ｐゴシック"/>
        <family val="3"/>
      </rPr>
      <t>第4回テスト</t>
    </r>
    <r>
      <rPr>
        <sz val="10"/>
        <color indexed="30"/>
        <rFont val="ＭＳ Ｐゴシック"/>
        <family val="3"/>
      </rPr>
      <t xml:space="preserve">
</t>
    </r>
    <r>
      <rPr>
        <sz val="8"/>
        <color indexed="17"/>
        <rFont val="ＭＳ Ｐゴシック"/>
        <family val="3"/>
      </rPr>
      <t>（※前期課程 なわとび）</t>
    </r>
  </si>
  <si>
    <t>Ver.３.1</t>
  </si>
  <si>
    <t>第４回卒業式・前期課程修了式</t>
  </si>
  <si>
    <t>9年１２日</t>
  </si>
  <si>
    <t>９年　195日</t>
  </si>
  <si>
    <t>教育研究部会を受けての変更
オリンピック日程に合わせた祝日・秋期休業日の変更</t>
  </si>
  <si>
    <t>第１回テスト（９年実力）</t>
  </si>
  <si>
    <t>第１回テスト（９年実力）</t>
  </si>
  <si>
    <t>週案提出（後）</t>
  </si>
  <si>
    <t>専門委員会</t>
  </si>
  <si>
    <t>海の日</t>
  </si>
  <si>
    <r>
      <t xml:space="preserve">スポーツの日
</t>
    </r>
    <r>
      <rPr>
        <sz val="8"/>
        <color indexed="10"/>
        <rFont val="ＭＳ Ｐゴシック"/>
        <family val="3"/>
      </rPr>
      <t>（オリンピック開会式）</t>
    </r>
  </si>
  <si>
    <r>
      <t>教科部会　</t>
    </r>
    <r>
      <rPr>
        <sz val="10"/>
        <rFont val="ＭＳ Ｐゴシック"/>
        <family val="3"/>
      </rPr>
      <t>家庭訪問</t>
    </r>
    <r>
      <rPr>
        <sz val="10"/>
        <color indexed="17"/>
        <rFont val="ＭＳ Ｐゴシック"/>
        <family val="3"/>
      </rPr>
      <t xml:space="preserve">
</t>
    </r>
    <r>
      <rPr>
        <sz val="10"/>
        <color indexed="30"/>
        <rFont val="ＭＳ Ｐゴシック"/>
        <family val="3"/>
      </rPr>
      <t>三者面談(9年)</t>
    </r>
  </si>
  <si>
    <r>
      <rPr>
        <sz val="8"/>
        <color indexed="10"/>
        <rFont val="ＭＳ Ｐゴシック"/>
        <family val="3"/>
      </rPr>
      <t>山の日</t>
    </r>
    <r>
      <rPr>
        <sz val="8"/>
        <rFont val="ＭＳ Ｐゴシック"/>
        <family val="3"/>
      </rPr>
      <t xml:space="preserve"> 県民祈りの日
登校日　８．９平和集会
職員会議　校内研修</t>
    </r>
  </si>
  <si>
    <t>振替休業日
（8/9分）</t>
  </si>
  <si>
    <t>（オリンピック閉会式）</t>
  </si>
  <si>
    <r>
      <t xml:space="preserve">前期後半開始（学習・給食）
全校朝会 </t>
    </r>
    <r>
      <rPr>
        <sz val="8"/>
        <color indexed="17"/>
        <rFont val="ＭＳ Ｐゴシック"/>
        <family val="3"/>
      </rPr>
      <t>集団登校</t>
    </r>
  </si>
  <si>
    <r>
      <t xml:space="preserve">少年の日　安全点検
</t>
    </r>
    <r>
      <rPr>
        <sz val="10"/>
        <color indexed="30"/>
        <rFont val="ＭＳ Ｐゴシック"/>
        <family val="3"/>
      </rPr>
      <t>夏季実力テスト</t>
    </r>
  </si>
  <si>
    <r>
      <rPr>
        <sz val="7"/>
        <color indexed="8"/>
        <rFont val="ＭＳ Ｐゴシック"/>
        <family val="3"/>
      </rPr>
      <t xml:space="preserve">夏休み校内作品展（9/3～5） </t>
    </r>
    <r>
      <rPr>
        <sz val="8"/>
        <color indexed="8"/>
        <rFont val="ＭＳ Ｐゴシック"/>
        <family val="3"/>
      </rPr>
      <t xml:space="preserve">
</t>
    </r>
    <r>
      <rPr>
        <sz val="9"/>
        <color indexed="30"/>
        <rFont val="ＭＳ Ｐゴシック"/>
        <family val="3"/>
      </rPr>
      <t>専門委員会</t>
    </r>
  </si>
  <si>
    <t>後期始業式</t>
  </si>
  <si>
    <t>9年１１日</t>
  </si>
  <si>
    <t>企画配布</t>
  </si>
  <si>
    <t>Ver.４．1</t>
  </si>
  <si>
    <t>少年の日　集団登校
安全点検　生徒集会
職員会議</t>
  </si>
  <si>
    <t>少年の日　安全点検
集団登校　生徒集会</t>
  </si>
  <si>
    <t>生徒集会
委員会活動③</t>
  </si>
  <si>
    <t>生徒集会　授業参観
親子給食（１・２年）</t>
  </si>
  <si>
    <t>生徒集会　職員会議
委員会活動⑧</t>
  </si>
  <si>
    <t>校内研修　生徒集会
（公立高校前期試験）</t>
  </si>
  <si>
    <t>生徒集会
職員会議</t>
  </si>
  <si>
    <t>生徒集会
教育研究会総会</t>
  </si>
  <si>
    <t>生徒集会</t>
  </si>
  <si>
    <t>避難訓練　地区児童生徒会
１年給食開始　生徒集会</t>
  </si>
  <si>
    <t>生徒集会
書き初め　</t>
  </si>
  <si>
    <t>クラブ活動⑤
生徒集会</t>
  </si>
  <si>
    <t>職員会議配布</t>
  </si>
  <si>
    <t>Ver.５.1</t>
  </si>
  <si>
    <t>Ver.5.2</t>
  </si>
  <si>
    <t>令和３年度学校暦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</si>
</sst>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&quot; &quot;h:mm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9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17"/>
      <name val="ＭＳ Ｐゴシック"/>
      <family val="3"/>
    </font>
    <font>
      <sz val="8"/>
      <color indexed="30"/>
      <name val="ＭＳ Ｐゴシック"/>
      <family val="3"/>
    </font>
    <font>
      <sz val="10"/>
      <color indexed="17"/>
      <name val="ＭＳ Ｐゴシック"/>
      <family val="3"/>
    </font>
    <font>
      <sz val="10"/>
      <color indexed="30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30"/>
      <name val="ＭＳ Ｐゴシック"/>
      <family val="3"/>
    </font>
    <font>
      <sz val="9"/>
      <color indexed="3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10"/>
      <name val="ＭＳ Ｐゴシック"/>
      <family val="3"/>
    </font>
    <font>
      <sz val="9.5"/>
      <color indexed="30"/>
      <name val="ＭＳ Ｐゴシック"/>
      <family val="3"/>
    </font>
    <font>
      <sz val="9"/>
      <color indexed="10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Calibri"/>
      <family val="2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20"/>
      <color theme="1"/>
      <name val="ＭＳ Ｐゴシック"/>
      <family val="3"/>
    </font>
    <font>
      <sz val="10"/>
      <color theme="1"/>
      <name val="ＭＳ Ｐゴシック"/>
      <family val="3"/>
    </font>
    <font>
      <sz val="16"/>
      <color rgb="FFFF0000"/>
      <name val="ＭＳ Ｐゴシック"/>
      <family val="3"/>
    </font>
    <font>
      <sz val="6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rgb="FF0070C0"/>
      <name val="ＭＳ Ｐゴシック"/>
      <family val="3"/>
    </font>
    <font>
      <sz val="11"/>
      <color rgb="FF006600"/>
      <name val="ＭＳ Ｐゴシック"/>
      <family val="3"/>
    </font>
    <font>
      <sz val="10"/>
      <color rgb="FF0066CC"/>
      <name val="ＭＳ Ｐゴシック"/>
      <family val="3"/>
    </font>
    <font>
      <sz val="10"/>
      <color rgb="FF006600"/>
      <name val="ＭＳ Ｐゴシック"/>
      <family val="3"/>
    </font>
    <font>
      <sz val="8"/>
      <color rgb="FF006600"/>
      <name val="ＭＳ Ｐゴシック"/>
      <family val="3"/>
    </font>
    <font>
      <sz val="9"/>
      <color rgb="FF0070C0"/>
      <name val="ＭＳ Ｐゴシック"/>
      <family val="3"/>
    </font>
    <font>
      <sz val="11"/>
      <color rgb="FF0070C0"/>
      <name val="ＭＳ Ｐゴシック"/>
      <family val="3"/>
    </font>
    <font>
      <sz val="8"/>
      <color rgb="FF0070C0"/>
      <name val="ＭＳ Ｐゴシック"/>
      <family val="3"/>
    </font>
    <font>
      <sz val="9.5"/>
      <color rgb="FF0070C0"/>
      <name val="ＭＳ Ｐゴシック"/>
      <family val="3"/>
    </font>
    <font>
      <sz val="9"/>
      <color rgb="FFFF0000"/>
      <name val="ＭＳ Ｐゴシック"/>
      <family val="3"/>
    </font>
    <font>
      <sz val="9"/>
      <color rgb="FF006600"/>
      <name val="ＭＳ Ｐゴシック"/>
      <family val="3"/>
    </font>
    <font>
      <sz val="10"/>
      <color rgb="FF008000"/>
      <name val="ＭＳ Ｐゴシック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7FFE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hair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6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5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57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 shrinkToFit="1"/>
    </xf>
    <xf numFmtId="177" fontId="11" fillId="33" borderId="13" xfId="0" applyNumberFormat="1" applyFont="1" applyFill="1" applyBorder="1" applyAlignment="1">
      <alignment horizontal="center" vertical="center" wrapText="1" shrinkToFit="1"/>
    </xf>
    <xf numFmtId="0" fontId="12" fillId="33" borderId="14" xfId="0" applyFont="1" applyFill="1" applyBorder="1" applyAlignment="1">
      <alignment vertical="center" wrapText="1" shrinkToFit="1"/>
    </xf>
    <xf numFmtId="0" fontId="61" fillId="34" borderId="12" xfId="0" applyFont="1" applyFill="1" applyBorder="1" applyAlignment="1">
      <alignment horizontal="center" vertical="center" wrapText="1" shrinkToFit="1"/>
    </xf>
    <xf numFmtId="177" fontId="61" fillId="34" borderId="13" xfId="0" applyNumberFormat="1" applyFont="1" applyFill="1" applyBorder="1" applyAlignment="1">
      <alignment horizontal="center" vertical="center" wrapText="1" shrinkToFit="1"/>
    </xf>
    <xf numFmtId="0" fontId="0" fillId="34" borderId="14" xfId="0" applyFill="1" applyBorder="1" applyAlignment="1">
      <alignment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177" fontId="11" fillId="0" borderId="13" xfId="0" applyNumberFormat="1" applyFont="1" applyBorder="1" applyAlignment="1">
      <alignment horizontal="center" vertical="center" wrapText="1" shrinkToFit="1"/>
    </xf>
    <xf numFmtId="0" fontId="73" fillId="0" borderId="14" xfId="0" applyFont="1" applyBorder="1" applyAlignment="1">
      <alignment vertical="center" wrapText="1" shrinkToFit="1"/>
    </xf>
    <xf numFmtId="0" fontId="12" fillId="0" borderId="14" xfId="0" applyFont="1" applyBorder="1" applyAlignment="1">
      <alignment vertical="center" wrapText="1" shrinkToFit="1"/>
    </xf>
    <xf numFmtId="0" fontId="9" fillId="0" borderId="14" xfId="0" applyFont="1" applyBorder="1" applyAlignment="1">
      <alignment vertical="center" wrapText="1" shrinkToFit="1"/>
    </xf>
    <xf numFmtId="0" fontId="71" fillId="0" borderId="14" xfId="0" applyFont="1" applyBorder="1" applyAlignment="1">
      <alignment vertical="center" wrapText="1" shrinkToFit="1"/>
    </xf>
    <xf numFmtId="0" fontId="61" fillId="34" borderId="14" xfId="0" applyFont="1" applyFill="1" applyBorder="1" applyAlignment="1">
      <alignment vertical="center" wrapText="1" shrinkToFit="1"/>
    </xf>
    <xf numFmtId="0" fontId="11" fillId="33" borderId="15" xfId="0" applyFont="1" applyFill="1" applyBorder="1" applyAlignment="1">
      <alignment horizontal="center" vertical="center" wrapText="1" shrinkToFit="1"/>
    </xf>
    <xf numFmtId="177" fontId="11" fillId="33" borderId="16" xfId="0" applyNumberFormat="1" applyFont="1" applyFill="1" applyBorder="1" applyAlignment="1">
      <alignment horizontal="center" vertical="center" wrapText="1" shrinkToFit="1"/>
    </xf>
    <xf numFmtId="0" fontId="12" fillId="33" borderId="17" xfId="0" applyFont="1" applyFill="1" applyBorder="1" applyAlignment="1">
      <alignment vertical="center" wrapText="1" shrinkToFit="1"/>
    </xf>
    <xf numFmtId="0" fontId="61" fillId="34" borderId="15" xfId="0" applyFont="1" applyFill="1" applyBorder="1" applyAlignment="1">
      <alignment horizontal="center" vertical="center" wrapText="1" shrinkToFit="1"/>
    </xf>
    <xf numFmtId="177" fontId="61" fillId="34" borderId="16" xfId="0" applyNumberFormat="1" applyFont="1" applyFill="1" applyBorder="1" applyAlignment="1">
      <alignment horizontal="center" vertical="center" wrapText="1" shrinkToFit="1"/>
    </xf>
    <xf numFmtId="0" fontId="74" fillId="34" borderId="17" xfId="0" applyFont="1" applyFill="1" applyBorder="1" applyAlignment="1">
      <alignment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177" fontId="11" fillId="0" borderId="16" xfId="0" applyNumberFormat="1" applyFont="1" applyBorder="1" applyAlignment="1">
      <alignment horizontal="center" vertical="center" wrapText="1" shrinkToFit="1"/>
    </xf>
    <xf numFmtId="0" fontId="75" fillId="0" borderId="17" xfId="0" applyFont="1" applyBorder="1" applyAlignment="1">
      <alignment vertical="center" wrapText="1" shrinkToFit="1"/>
    </xf>
    <xf numFmtId="0" fontId="9" fillId="0" borderId="17" xfId="0" applyFont="1" applyBorder="1" applyAlignment="1">
      <alignment vertical="center" wrapText="1" shrinkToFit="1"/>
    </xf>
    <xf numFmtId="0" fontId="76" fillId="33" borderId="17" xfId="0" applyFont="1" applyFill="1" applyBorder="1" applyAlignment="1">
      <alignment vertical="center" wrapText="1" shrinkToFit="1"/>
    </xf>
    <xf numFmtId="0" fontId="77" fillId="0" borderId="17" xfId="0" applyFont="1" applyBorder="1" applyAlignment="1">
      <alignment vertical="center" wrapText="1" shrinkToFit="1"/>
    </xf>
    <xf numFmtId="0" fontId="75" fillId="34" borderId="17" xfId="0" applyFont="1" applyFill="1" applyBorder="1" applyAlignment="1">
      <alignment horizontal="left" vertical="center" wrapText="1" shrinkToFit="1"/>
    </xf>
    <xf numFmtId="0" fontId="78" fillId="0" borderId="17" xfId="0" applyFont="1" applyBorder="1" applyAlignment="1">
      <alignment vertical="center" wrapText="1" shrinkToFit="1"/>
    </xf>
    <xf numFmtId="0" fontId="61" fillId="34" borderId="17" xfId="0" applyFont="1" applyFill="1" applyBorder="1" applyAlignment="1">
      <alignment vertical="center" wrapText="1" shrinkToFit="1"/>
    </xf>
    <xf numFmtId="0" fontId="79" fillId="0" borderId="17" xfId="0" applyFont="1" applyBorder="1" applyAlignment="1">
      <alignment vertical="center" wrapText="1" shrinkToFit="1"/>
    </xf>
    <xf numFmtId="0" fontId="0" fillId="34" borderId="17" xfId="0" applyFill="1" applyBorder="1" applyAlignment="1">
      <alignment vertical="center" wrapText="1" shrinkToFit="1"/>
    </xf>
    <xf numFmtId="0" fontId="75" fillId="34" borderId="17" xfId="0" applyFont="1" applyFill="1" applyBorder="1" applyAlignment="1">
      <alignment vertical="center" wrapText="1" shrinkToFit="1"/>
    </xf>
    <xf numFmtId="0" fontId="0" fillId="33" borderId="17" xfId="0" applyFill="1" applyBorder="1" applyAlignment="1">
      <alignment vertical="center" wrapText="1" shrinkToFit="1"/>
    </xf>
    <xf numFmtId="0" fontId="20" fillId="0" borderId="17" xfId="0" applyFont="1" applyBorder="1" applyAlignment="1">
      <alignment vertical="center" wrapText="1" shrinkToFit="1"/>
    </xf>
    <xf numFmtId="0" fontId="61" fillId="33" borderId="17" xfId="0" applyFont="1" applyFill="1" applyBorder="1" applyAlignment="1">
      <alignment vertical="center" wrapText="1" shrinkToFit="1"/>
    </xf>
    <xf numFmtId="0" fontId="8" fillId="0" borderId="17" xfId="0" applyFont="1" applyBorder="1" applyAlignment="1">
      <alignment vertical="center" wrapText="1" shrinkToFit="1"/>
    </xf>
    <xf numFmtId="0" fontId="71" fillId="0" borderId="17" xfId="0" applyFont="1" applyBorder="1" applyAlignment="1">
      <alignment vertical="center" wrapText="1" shrinkToFit="1"/>
    </xf>
    <xf numFmtId="0" fontId="78" fillId="33" borderId="17" xfId="0" applyFont="1" applyFill="1" applyBorder="1" applyAlignment="1">
      <alignment vertical="center" wrapText="1" shrinkToFit="1"/>
    </xf>
    <xf numFmtId="0" fontId="71" fillId="34" borderId="17" xfId="0" applyFont="1" applyFill="1" applyBorder="1" applyAlignment="1">
      <alignment vertical="center" wrapText="1" shrinkToFit="1"/>
    </xf>
    <xf numFmtId="0" fontId="11" fillId="34" borderId="15" xfId="0" applyFont="1" applyFill="1" applyBorder="1" applyAlignment="1">
      <alignment horizontal="center" vertical="center" wrapText="1" shrinkToFit="1"/>
    </xf>
    <xf numFmtId="177" fontId="11" fillId="34" borderId="16" xfId="0" applyNumberFormat="1" applyFont="1" applyFill="1" applyBorder="1" applyAlignment="1">
      <alignment horizontal="center" vertical="center" wrapText="1" shrinkToFit="1"/>
    </xf>
    <xf numFmtId="0" fontId="9" fillId="34" borderId="17" xfId="0" applyFont="1" applyFill="1" applyBorder="1" applyAlignment="1">
      <alignment vertical="center" wrapText="1" shrinkToFit="1"/>
    </xf>
    <xf numFmtId="0" fontId="71" fillId="33" borderId="17" xfId="0" applyFont="1" applyFill="1" applyBorder="1" applyAlignment="1">
      <alignment vertical="center" wrapText="1" shrinkToFit="1"/>
    </xf>
    <xf numFmtId="0" fontId="76" fillId="34" borderId="17" xfId="0" applyFont="1" applyFill="1" applyBorder="1" applyAlignment="1">
      <alignment vertical="center" wrapText="1" shrinkToFit="1"/>
    </xf>
    <xf numFmtId="0" fontId="78" fillId="34" borderId="17" xfId="0" applyFont="1" applyFill="1" applyBorder="1" applyAlignment="1">
      <alignment vertical="center" wrapText="1" shrinkToFit="1"/>
    </xf>
    <xf numFmtId="0" fontId="12" fillId="34" borderId="17" xfId="0" applyFont="1" applyFill="1" applyBorder="1" applyAlignment="1">
      <alignment vertical="center" wrapText="1" shrinkToFit="1"/>
    </xf>
    <xf numFmtId="0" fontId="74" fillId="0" borderId="17" xfId="0" applyFont="1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12" fillId="0" borderId="17" xfId="0" applyFont="1" applyBorder="1" applyAlignment="1">
      <alignment vertical="center" wrapText="1" shrinkToFit="1"/>
    </xf>
    <xf numFmtId="0" fontId="74" fillId="33" borderId="17" xfId="0" applyFont="1" applyFill="1" applyBorder="1" applyAlignment="1">
      <alignment vertical="center" wrapText="1" shrinkToFit="1"/>
    </xf>
    <xf numFmtId="0" fontId="24" fillId="0" borderId="17" xfId="0" applyFont="1" applyBorder="1" applyAlignment="1">
      <alignment vertical="center" wrapText="1" shrinkToFit="1"/>
    </xf>
    <xf numFmtId="0" fontId="76" fillId="0" borderId="17" xfId="0" applyFont="1" applyBorder="1" applyAlignment="1">
      <alignment vertical="center" wrapText="1" shrinkToFit="1"/>
    </xf>
    <xf numFmtId="0" fontId="78" fillId="0" borderId="17" xfId="0" applyFont="1" applyBorder="1" applyAlignment="1">
      <alignment horizontal="left" vertical="center" wrapText="1" shrinkToFit="1"/>
    </xf>
    <xf numFmtId="0" fontId="27" fillId="0" borderId="17" xfId="0" applyFont="1" applyBorder="1" applyAlignment="1">
      <alignment vertical="center" wrapText="1" shrinkToFit="1"/>
    </xf>
    <xf numFmtId="0" fontId="11" fillId="28" borderId="15" xfId="0" applyFont="1" applyFill="1" applyBorder="1" applyAlignment="1">
      <alignment horizontal="center" vertical="center" wrapText="1" shrinkToFit="1"/>
    </xf>
    <xf numFmtId="177" fontId="11" fillId="28" borderId="16" xfId="0" applyNumberFormat="1" applyFont="1" applyFill="1" applyBorder="1" applyAlignment="1">
      <alignment horizontal="center" vertical="center" wrapText="1" shrinkToFit="1"/>
    </xf>
    <xf numFmtId="0" fontId="12" fillId="28" borderId="17" xfId="0" applyFont="1" applyFill="1" applyBorder="1" applyAlignment="1">
      <alignment vertical="center" wrapText="1" shrinkToFit="1"/>
    </xf>
    <xf numFmtId="0" fontId="80" fillId="0" borderId="17" xfId="0" applyFont="1" applyBorder="1" applyAlignment="1">
      <alignment vertical="center" wrapText="1" shrinkToFit="1"/>
    </xf>
    <xf numFmtId="0" fontId="81" fillId="0" borderId="17" xfId="0" applyFont="1" applyBorder="1" applyAlignment="1">
      <alignment vertical="center" wrapText="1" shrinkToFit="1"/>
    </xf>
    <xf numFmtId="0" fontId="9" fillId="33" borderId="17" xfId="0" applyFont="1" applyFill="1" applyBorder="1" applyAlignment="1">
      <alignment vertical="center" wrapText="1" shrinkToFit="1"/>
    </xf>
    <xf numFmtId="0" fontId="81" fillId="34" borderId="17" xfId="0" applyFont="1" applyFill="1" applyBorder="1" applyAlignment="1">
      <alignment vertical="center" wrapText="1" shrinkToFit="1"/>
    </xf>
    <xf numFmtId="0" fontId="82" fillId="0" borderId="17" xfId="0" applyFont="1" applyBorder="1" applyAlignment="1">
      <alignment vertical="center" wrapText="1" shrinkToFit="1"/>
    </xf>
    <xf numFmtId="0" fontId="83" fillId="0" borderId="17" xfId="0" applyFont="1" applyBorder="1" applyAlignment="1">
      <alignment vertical="center" wrapText="1" shrinkToFit="1"/>
    </xf>
    <xf numFmtId="0" fontId="84" fillId="0" borderId="17" xfId="0" applyFont="1" applyBorder="1" applyAlignment="1">
      <alignment vertical="center" wrapText="1" shrinkToFit="1"/>
    </xf>
    <xf numFmtId="0" fontId="61" fillId="0" borderId="17" xfId="0" applyFont="1" applyBorder="1" applyAlignment="1">
      <alignment vertical="center" wrapText="1" shrinkToFit="1"/>
    </xf>
    <xf numFmtId="0" fontId="78" fillId="0" borderId="18" xfId="0" applyFont="1" applyBorder="1" applyAlignment="1">
      <alignment vertical="center" wrapText="1" shrinkToFit="1"/>
    </xf>
    <xf numFmtId="0" fontId="71" fillId="0" borderId="17" xfId="0" applyFont="1" applyBorder="1" applyAlignment="1">
      <alignment horizontal="left" vertical="center" wrapText="1" shrinkToFit="1"/>
    </xf>
    <xf numFmtId="0" fontId="85" fillId="0" borderId="17" xfId="0" applyFont="1" applyBorder="1" applyAlignment="1">
      <alignment vertical="center" wrapText="1" shrinkToFit="1"/>
    </xf>
    <xf numFmtId="0" fontId="11" fillId="34" borderId="17" xfId="0" applyFont="1" applyFill="1" applyBorder="1" applyAlignment="1">
      <alignment vertical="center" wrapText="1" shrinkToFit="1"/>
    </xf>
    <xf numFmtId="0" fontId="84" fillId="34" borderId="17" xfId="0" applyFont="1" applyFill="1" applyBorder="1" applyAlignment="1">
      <alignment vertical="center" wrapText="1" shrinkToFit="1"/>
    </xf>
    <xf numFmtId="0" fontId="18" fillId="0" borderId="17" xfId="0" applyFont="1" applyBorder="1" applyAlignment="1">
      <alignment vertical="center" wrapText="1" shrinkToFit="1"/>
    </xf>
    <xf numFmtId="0" fontId="9" fillId="28" borderId="17" xfId="0" applyFont="1" applyFill="1" applyBorder="1" applyAlignment="1">
      <alignment vertical="center" wrapText="1" shrinkToFit="1"/>
    </xf>
    <xf numFmtId="0" fontId="11" fillId="0" borderId="17" xfId="0" applyFont="1" applyBorder="1" applyAlignment="1">
      <alignment vertical="center" wrapText="1" shrinkToFit="1"/>
    </xf>
    <xf numFmtId="0" fontId="86" fillId="0" borderId="17" xfId="0" applyFont="1" applyBorder="1" applyAlignment="1">
      <alignment vertical="center" wrapText="1" shrinkToFit="1"/>
    </xf>
    <xf numFmtId="0" fontId="87" fillId="34" borderId="17" xfId="0" applyFont="1" applyFill="1" applyBorder="1" applyAlignment="1">
      <alignment vertical="center" wrapText="1" shrinkToFit="1"/>
    </xf>
    <xf numFmtId="0" fontId="81" fillId="33" borderId="17" xfId="0" applyFont="1" applyFill="1" applyBorder="1" applyAlignment="1">
      <alignment vertical="center" wrapText="1" shrinkToFit="1"/>
    </xf>
    <xf numFmtId="0" fontId="75" fillId="33" borderId="17" xfId="0" applyFont="1" applyFill="1" applyBorder="1" applyAlignment="1">
      <alignment vertical="center" wrapText="1" shrinkToFit="1"/>
    </xf>
    <xf numFmtId="0" fontId="24" fillId="33" borderId="17" xfId="0" applyFont="1" applyFill="1" applyBorder="1" applyAlignment="1">
      <alignment vertical="center" wrapText="1" shrinkToFit="1"/>
    </xf>
    <xf numFmtId="0" fontId="87" fillId="0" borderId="17" xfId="0" applyFont="1" applyBorder="1" applyAlignment="1">
      <alignment vertical="center" wrapText="1" shrinkToFit="1"/>
    </xf>
    <xf numFmtId="0" fontId="88" fillId="0" borderId="17" xfId="0" applyFont="1" applyBorder="1" applyAlignment="1">
      <alignment vertical="center" wrapText="1" shrinkToFit="1"/>
    </xf>
    <xf numFmtId="177" fontId="11" fillId="34" borderId="13" xfId="0" applyNumberFormat="1" applyFont="1" applyFill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177" fontId="11" fillId="0" borderId="20" xfId="0" applyNumberFormat="1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vertical="center" wrapText="1" shrinkToFit="1"/>
    </xf>
    <xf numFmtId="0" fontId="75" fillId="0" borderId="21" xfId="0" applyFont="1" applyBorder="1" applyAlignment="1">
      <alignment vertical="center" wrapText="1" shrinkToFit="1"/>
    </xf>
    <xf numFmtId="0" fontId="0" fillId="0" borderId="21" xfId="0" applyBorder="1" applyAlignment="1">
      <alignment vertical="center" wrapText="1" shrinkToFit="1"/>
    </xf>
    <xf numFmtId="0" fontId="61" fillId="34" borderId="19" xfId="0" applyFont="1" applyFill="1" applyBorder="1" applyAlignment="1">
      <alignment horizontal="center" vertical="center" wrapText="1" shrinkToFit="1"/>
    </xf>
    <xf numFmtId="177" fontId="61" fillId="34" borderId="20" xfId="0" applyNumberFormat="1" applyFont="1" applyFill="1" applyBorder="1" applyAlignment="1">
      <alignment horizontal="center" vertical="center" wrapText="1" shrinkToFit="1"/>
    </xf>
    <xf numFmtId="0" fontId="9" fillId="34" borderId="21" xfId="0" applyFont="1" applyFill="1" applyBorder="1" applyAlignment="1">
      <alignment vertical="center" wrapText="1" shrinkToFit="1"/>
    </xf>
    <xf numFmtId="0" fontId="89" fillId="0" borderId="21" xfId="0" applyFont="1" applyBorder="1" applyAlignment="1">
      <alignment vertical="center" wrapText="1" shrinkToFit="1"/>
    </xf>
    <xf numFmtId="0" fontId="11" fillId="34" borderId="19" xfId="0" applyFont="1" applyFill="1" applyBorder="1" applyAlignment="1">
      <alignment horizontal="center" vertical="center" wrapText="1" shrinkToFit="1"/>
    </xf>
    <xf numFmtId="177" fontId="11" fillId="34" borderId="20" xfId="0" applyNumberFormat="1" applyFont="1" applyFill="1" applyBorder="1" applyAlignment="1">
      <alignment horizontal="center" vertical="center" wrapText="1" shrinkToFit="1"/>
    </xf>
    <xf numFmtId="0" fontId="74" fillId="34" borderId="21" xfId="0" applyFont="1" applyFill="1" applyBorder="1" applyAlignment="1">
      <alignment vertical="center" wrapText="1" shrinkToFit="1"/>
    </xf>
    <xf numFmtId="0" fontId="11" fillId="33" borderId="19" xfId="0" applyFont="1" applyFill="1" applyBorder="1" applyAlignment="1">
      <alignment horizontal="center" vertical="center" wrapText="1" shrinkToFit="1"/>
    </xf>
    <xf numFmtId="177" fontId="11" fillId="33" borderId="20" xfId="0" applyNumberFormat="1" applyFont="1" applyFill="1" applyBorder="1" applyAlignment="1">
      <alignment horizontal="center" vertical="center" wrapText="1" shrinkToFit="1"/>
    </xf>
    <xf numFmtId="0" fontId="29" fillId="33" borderId="21" xfId="0" applyFont="1" applyFill="1" applyBorder="1" applyAlignment="1">
      <alignment vertical="center" wrapText="1" shrinkToFit="1"/>
    </xf>
    <xf numFmtId="0" fontId="0" fillId="33" borderId="21" xfId="0" applyFill="1" applyBorder="1" applyAlignment="1">
      <alignment vertical="center" wrapText="1" shrinkToFit="1"/>
    </xf>
    <xf numFmtId="0" fontId="9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horizontal="left" vertical="center" shrinkToFit="1"/>
    </xf>
    <xf numFmtId="0" fontId="71" fillId="0" borderId="23" xfId="0" applyFont="1" applyBorder="1" applyAlignment="1">
      <alignment vertical="center" shrinkToFit="1"/>
    </xf>
    <xf numFmtId="0" fontId="90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71" fillId="0" borderId="24" xfId="0" applyFont="1" applyBorder="1" applyAlignment="1">
      <alignment vertical="center" shrinkToFit="1"/>
    </xf>
    <xf numFmtId="0" fontId="71" fillId="0" borderId="0" xfId="0" applyFont="1" applyAlignment="1">
      <alignment horizontal="center" vertical="center" shrinkToFit="1"/>
    </xf>
    <xf numFmtId="0" fontId="78" fillId="0" borderId="18" xfId="0" applyFont="1" applyBorder="1" applyAlignment="1">
      <alignment vertical="center" shrinkToFit="1"/>
    </xf>
    <xf numFmtId="0" fontId="71" fillId="0" borderId="0" xfId="0" applyFont="1" applyAlignment="1">
      <alignment vertical="center" shrinkToFit="1"/>
    </xf>
    <xf numFmtId="0" fontId="78" fillId="0" borderId="18" xfId="0" applyFont="1" applyBorder="1" applyAlignment="1">
      <alignment horizontal="left" vertical="center" shrinkToFit="1"/>
    </xf>
    <xf numFmtId="0" fontId="9" fillId="0" borderId="24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75" fillId="0" borderId="18" xfId="0" applyFont="1" applyBorder="1" applyAlignment="1">
      <alignment horizontal="left" vertical="center" shrinkToFit="1"/>
    </xf>
    <xf numFmtId="0" fontId="71" fillId="0" borderId="24" xfId="0" applyFont="1" applyBorder="1" applyAlignment="1">
      <alignment horizontal="center" vertical="center" shrinkToFit="1"/>
    </xf>
    <xf numFmtId="0" fontId="71" fillId="0" borderId="18" xfId="0" applyFont="1" applyBorder="1" applyAlignment="1">
      <alignment horizontal="right" vertical="center" shrinkToFit="1"/>
    </xf>
    <xf numFmtId="0" fontId="85" fillId="0" borderId="18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75" fillId="0" borderId="18" xfId="0" applyFont="1" applyBorder="1" applyAlignment="1">
      <alignment vertical="center" shrinkToFit="1"/>
    </xf>
    <xf numFmtId="0" fontId="71" fillId="0" borderId="18" xfId="0" applyFont="1" applyBorder="1" applyAlignment="1">
      <alignment horizontal="left" vertical="center" shrinkToFit="1"/>
    </xf>
    <xf numFmtId="0" fontId="80" fillId="0" borderId="18" xfId="0" applyFont="1" applyBorder="1" applyAlignment="1">
      <alignment horizontal="left" vertical="center" shrinkToFit="1"/>
    </xf>
    <xf numFmtId="0" fontId="78" fillId="0" borderId="24" xfId="0" applyFont="1" applyBorder="1" applyAlignment="1">
      <alignment vertical="center" shrinkToFit="1"/>
    </xf>
    <xf numFmtId="0" fontId="78" fillId="0" borderId="0" xfId="0" applyFont="1" applyAlignment="1">
      <alignment vertical="center" shrinkToFit="1"/>
    </xf>
    <xf numFmtId="0" fontId="71" fillId="0" borderId="18" xfId="0" applyFont="1" applyBorder="1" applyAlignment="1">
      <alignment vertical="center" shrinkToFit="1"/>
    </xf>
    <xf numFmtId="0" fontId="71" fillId="0" borderId="24" xfId="0" applyFont="1" applyBorder="1" applyAlignment="1">
      <alignment horizontal="left" vertical="center" shrinkToFit="1"/>
    </xf>
    <xf numFmtId="0" fontId="71" fillId="0" borderId="0" xfId="0" applyFont="1" applyAlignment="1">
      <alignment horizontal="left" vertical="center" shrinkToFit="1"/>
    </xf>
    <xf numFmtId="0" fontId="0" fillId="0" borderId="18" xfId="0" applyBorder="1" applyAlignment="1">
      <alignment vertical="center" shrinkToFit="1"/>
    </xf>
    <xf numFmtId="0" fontId="85" fillId="0" borderId="18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8" fillId="0" borderId="26" xfId="0" applyFont="1" applyBorder="1" applyAlignment="1">
      <alignment vertical="center" shrinkToFit="1"/>
    </xf>
    <xf numFmtId="0" fontId="71" fillId="0" borderId="25" xfId="0" applyFont="1" applyBorder="1" applyAlignment="1">
      <alignment vertical="center" shrinkToFit="1"/>
    </xf>
    <xf numFmtId="0" fontId="71" fillId="0" borderId="1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left" vertical="center" shrinkToFit="1"/>
    </xf>
    <xf numFmtId="0" fontId="71" fillId="0" borderId="10" xfId="0" applyFont="1" applyBorder="1" applyAlignment="1">
      <alignment vertical="center" shrinkToFit="1"/>
    </xf>
    <xf numFmtId="0" fontId="78" fillId="0" borderId="26" xfId="0" applyFont="1" applyBorder="1" applyAlignment="1">
      <alignment horizontal="left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75" fillId="0" borderId="26" xfId="0" applyFont="1" applyBorder="1" applyAlignment="1">
      <alignment horizontal="left" vertical="center" shrinkToFit="1"/>
    </xf>
    <xf numFmtId="0" fontId="71" fillId="0" borderId="25" xfId="0" applyFont="1" applyBorder="1" applyAlignment="1">
      <alignment horizontal="center" vertical="center" shrinkToFit="1"/>
    </xf>
    <xf numFmtId="0" fontId="75" fillId="0" borderId="26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9" fillId="0" borderId="26" xfId="0" applyFont="1" applyBorder="1" applyAlignment="1">
      <alignment horizontal="center" vertical="center" shrinkToFit="1"/>
    </xf>
    <xf numFmtId="0" fontId="75" fillId="0" borderId="26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75" fillId="0" borderId="0" xfId="0" applyFont="1" applyAlignment="1">
      <alignment vertical="center" shrinkToFit="1"/>
    </xf>
    <xf numFmtId="0" fontId="0" fillId="0" borderId="0" xfId="0" applyAlignment="1">
      <alignment horizontal="left" vertical="center"/>
    </xf>
    <xf numFmtId="0" fontId="81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88" fillId="0" borderId="0" xfId="0" applyFont="1" applyAlignment="1">
      <alignment vertical="center" shrinkToFit="1"/>
    </xf>
    <xf numFmtId="0" fontId="80" fillId="0" borderId="0" xfId="0" applyFont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0" fillId="35" borderId="29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9" fillId="33" borderId="21" xfId="0" applyFont="1" applyFill="1" applyBorder="1" applyAlignment="1">
      <alignment vertical="center" wrapText="1" shrinkToFit="1"/>
    </xf>
    <xf numFmtId="0" fontId="71" fillId="0" borderId="18" xfId="0" applyFont="1" applyBorder="1" applyAlignment="1">
      <alignment horizontal="right" vertical="center" shrinkToFit="1"/>
    </xf>
    <xf numFmtId="0" fontId="90" fillId="0" borderId="23" xfId="0" applyFont="1" applyBorder="1" applyAlignment="1">
      <alignment horizontal="center" vertical="center" shrinkToFit="1"/>
    </xf>
    <xf numFmtId="0" fontId="90" fillId="0" borderId="23" xfId="0" applyFont="1" applyBorder="1" applyAlignment="1">
      <alignment horizontal="center" vertical="center" shrinkToFit="1"/>
    </xf>
    <xf numFmtId="0" fontId="71" fillId="0" borderId="18" xfId="0" applyFont="1" applyBorder="1" applyAlignment="1">
      <alignment horizontal="right"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177" fontId="11" fillId="0" borderId="16" xfId="0" applyNumberFormat="1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vertical="center" wrapText="1" shrinkToFit="1"/>
    </xf>
    <xf numFmtId="0" fontId="19" fillId="0" borderId="17" xfId="0" applyFont="1" applyBorder="1" applyAlignment="1">
      <alignment vertical="center" wrapText="1" shrinkToFit="1"/>
    </xf>
    <xf numFmtId="0" fontId="19" fillId="0" borderId="21" xfId="0" applyFont="1" applyBorder="1" applyAlignment="1">
      <alignment vertical="center" wrapText="1" shrinkToFit="1"/>
    </xf>
    <xf numFmtId="0" fontId="11" fillId="0" borderId="19" xfId="0" applyFont="1" applyFill="1" applyBorder="1" applyAlignment="1">
      <alignment horizontal="center" vertical="center" wrapText="1" shrinkToFit="1"/>
    </xf>
    <xf numFmtId="177" fontId="11" fillId="0" borderId="20" xfId="0" applyNumberFormat="1" applyFont="1" applyFill="1" applyBorder="1" applyAlignment="1">
      <alignment horizontal="center" vertical="center" wrapText="1" shrinkToFit="1"/>
    </xf>
    <xf numFmtId="0" fontId="89" fillId="0" borderId="21" xfId="0" applyFont="1" applyFill="1" applyBorder="1" applyAlignment="1">
      <alignment vertical="center" wrapText="1" shrinkToFit="1"/>
    </xf>
    <xf numFmtId="0" fontId="0" fillId="33" borderId="15" xfId="0" applyFont="1" applyFill="1" applyBorder="1" applyAlignment="1">
      <alignment horizontal="center" vertical="center" wrapText="1" shrinkToFit="1"/>
    </xf>
    <xf numFmtId="177" fontId="0" fillId="33" borderId="16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vertical="center" wrapText="1" shrinkToFit="1"/>
    </xf>
    <xf numFmtId="0" fontId="90" fillId="0" borderId="23" xfId="0" applyFont="1" applyBorder="1" applyAlignment="1">
      <alignment horizontal="center" vertical="center" shrinkToFit="1"/>
    </xf>
    <xf numFmtId="0" fontId="71" fillId="0" borderId="18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10" fillId="0" borderId="1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90" fillId="0" borderId="35" xfId="0" applyFont="1" applyBorder="1" applyAlignment="1">
      <alignment horizontal="center" vertical="center" shrinkToFit="1"/>
    </xf>
    <xf numFmtId="0" fontId="90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18" xfId="0" applyFont="1" applyBorder="1" applyAlignment="1">
      <alignment horizontal="right" vertical="center" shrinkToFit="1"/>
    </xf>
    <xf numFmtId="0" fontId="71" fillId="0" borderId="24" xfId="0" applyFont="1" applyBorder="1" applyAlignment="1">
      <alignment horizontal="right" vertical="center" shrinkToFit="1"/>
    </xf>
    <xf numFmtId="0" fontId="71" fillId="0" borderId="0" xfId="0" applyFont="1" applyAlignment="1">
      <alignment horizontal="right" vertical="center" shrinkToFit="1"/>
    </xf>
    <xf numFmtId="0" fontId="71" fillId="0" borderId="18" xfId="0" applyFont="1" applyBorder="1" applyAlignment="1">
      <alignment horizontal="righ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71" fillId="0" borderId="11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66</xdr:row>
      <xdr:rowOff>161925</xdr:rowOff>
    </xdr:from>
    <xdr:to>
      <xdr:col>9</xdr:col>
      <xdr:colOff>238125</xdr:colOff>
      <xdr:row>67</xdr:row>
      <xdr:rowOff>0</xdr:rowOff>
    </xdr:to>
    <xdr:sp>
      <xdr:nvSpPr>
        <xdr:cNvPr id="1" name="Line 7"/>
        <xdr:cNvSpPr>
          <a:spLocks/>
        </xdr:cNvSpPr>
      </xdr:nvSpPr>
      <xdr:spPr>
        <a:xfrm>
          <a:off x="4524375" y="1864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1162050</xdr:colOff>
      <xdr:row>23</xdr:row>
      <xdr:rowOff>28575</xdr:rowOff>
    </xdr:from>
    <xdr:to>
      <xdr:col>12</xdr:col>
      <xdr:colOff>1181100</xdr:colOff>
      <xdr:row>33</xdr:row>
      <xdr:rowOff>352425</xdr:rowOff>
    </xdr:to>
    <xdr:sp>
      <xdr:nvSpPr>
        <xdr:cNvPr id="2" name="直線矢印コネクタ 17"/>
        <xdr:cNvSpPr>
          <a:spLocks/>
        </xdr:cNvSpPr>
      </xdr:nvSpPr>
      <xdr:spPr>
        <a:xfrm>
          <a:off x="7267575" y="8334375"/>
          <a:ext cx="9525" cy="403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1114425</xdr:colOff>
      <xdr:row>24</xdr:row>
      <xdr:rowOff>28575</xdr:rowOff>
    </xdr:from>
    <xdr:to>
      <xdr:col>9</xdr:col>
      <xdr:colOff>1257300</xdr:colOff>
      <xdr:row>30</xdr:row>
      <xdr:rowOff>314325</xdr:rowOff>
    </xdr:to>
    <xdr:sp>
      <xdr:nvSpPr>
        <xdr:cNvPr id="3" name="Text Box 13"/>
        <xdr:cNvSpPr txBox="1">
          <a:spLocks noChangeArrowheads="1"/>
        </xdr:cNvSpPr>
      </xdr:nvSpPr>
      <xdr:spPr>
        <a:xfrm flipH="1">
          <a:off x="5400675" y="8705850"/>
          <a:ext cx="1428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いのちを見つめる教育週間　～６月２８日　</a:t>
          </a:r>
        </a:p>
      </xdr:txBody>
    </xdr:sp>
    <xdr:clientData/>
  </xdr:twoCellAnchor>
  <xdr:twoCellAnchor>
    <xdr:from>
      <xdr:col>15</xdr:col>
      <xdr:colOff>1228725</xdr:colOff>
      <xdr:row>2</xdr:row>
      <xdr:rowOff>352425</xdr:rowOff>
    </xdr:from>
    <xdr:to>
      <xdr:col>15</xdr:col>
      <xdr:colOff>1238250</xdr:colOff>
      <xdr:row>33</xdr:row>
      <xdr:rowOff>47625</xdr:rowOff>
    </xdr:to>
    <xdr:sp>
      <xdr:nvSpPr>
        <xdr:cNvPr id="4" name="直線矢印コネクタ 17"/>
        <xdr:cNvSpPr>
          <a:spLocks/>
        </xdr:cNvSpPr>
      </xdr:nvSpPr>
      <xdr:spPr>
        <a:xfrm flipH="1">
          <a:off x="9153525" y="857250"/>
          <a:ext cx="9525" cy="11210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990600</xdr:colOff>
      <xdr:row>24</xdr:row>
      <xdr:rowOff>304800</xdr:rowOff>
    </xdr:from>
    <xdr:to>
      <xdr:col>12</xdr:col>
      <xdr:colOff>1333500</xdr:colOff>
      <xdr:row>30</xdr:row>
      <xdr:rowOff>180975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096125" y="8982075"/>
          <a:ext cx="3429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日</a:t>
          </a:r>
        </a:p>
      </xdr:txBody>
    </xdr:sp>
    <xdr:clientData/>
  </xdr:twoCellAnchor>
  <xdr:twoCellAnchor>
    <xdr:from>
      <xdr:col>15</xdr:col>
      <xdr:colOff>1152525</xdr:colOff>
      <xdr:row>5</xdr:row>
      <xdr:rowOff>85725</xdr:rowOff>
    </xdr:from>
    <xdr:to>
      <xdr:col>15</xdr:col>
      <xdr:colOff>1343025</xdr:colOff>
      <xdr:row>10</xdr:row>
      <xdr:rowOff>333375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9077325" y="1704975"/>
          <a:ext cx="1905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日</a:t>
          </a:r>
        </a:p>
      </xdr:txBody>
    </xdr:sp>
    <xdr:clientData/>
  </xdr:twoCellAnchor>
  <xdr:twoCellAnchor>
    <xdr:from>
      <xdr:col>27</xdr:col>
      <xdr:colOff>1238250</xdr:colOff>
      <xdr:row>5</xdr:row>
      <xdr:rowOff>333375</xdr:rowOff>
    </xdr:from>
    <xdr:to>
      <xdr:col>27</xdr:col>
      <xdr:colOff>1238250</xdr:colOff>
      <xdr:row>12</xdr:row>
      <xdr:rowOff>333375</xdr:rowOff>
    </xdr:to>
    <xdr:sp>
      <xdr:nvSpPr>
        <xdr:cNvPr id="7" name="直線矢印コネクタ 19"/>
        <xdr:cNvSpPr>
          <a:spLocks/>
        </xdr:cNvSpPr>
      </xdr:nvSpPr>
      <xdr:spPr>
        <a:xfrm>
          <a:off x="16440150" y="1952625"/>
          <a:ext cx="0" cy="2600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1152525</xdr:colOff>
      <xdr:row>26</xdr:row>
      <xdr:rowOff>371475</xdr:rowOff>
    </xdr:from>
    <xdr:to>
      <xdr:col>27</xdr:col>
      <xdr:colOff>1152525</xdr:colOff>
      <xdr:row>33</xdr:row>
      <xdr:rowOff>314325</xdr:rowOff>
    </xdr:to>
    <xdr:sp>
      <xdr:nvSpPr>
        <xdr:cNvPr id="8" name="直線矢印コネクタ 21"/>
        <xdr:cNvSpPr>
          <a:spLocks/>
        </xdr:cNvSpPr>
      </xdr:nvSpPr>
      <xdr:spPr>
        <a:xfrm flipH="1">
          <a:off x="16354425" y="9791700"/>
          <a:ext cx="0" cy="2543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1123950</xdr:colOff>
      <xdr:row>7</xdr:row>
      <xdr:rowOff>66675</xdr:rowOff>
    </xdr:from>
    <xdr:to>
      <xdr:col>27</xdr:col>
      <xdr:colOff>1343025</xdr:colOff>
      <xdr:row>10</xdr:row>
      <xdr:rowOff>28575</xdr:rowOff>
    </xdr:to>
    <xdr:sp>
      <xdr:nvSpPr>
        <xdr:cNvPr id="9" name="Text Box 29"/>
        <xdr:cNvSpPr txBox="1">
          <a:spLocks noChangeArrowheads="1"/>
        </xdr:cNvSpPr>
      </xdr:nvSpPr>
      <xdr:spPr>
        <a:xfrm flipH="1">
          <a:off x="16325850" y="2428875"/>
          <a:ext cx="2190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人権週間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1085850</xdr:colOff>
      <xdr:row>28</xdr:row>
      <xdr:rowOff>142875</xdr:rowOff>
    </xdr:from>
    <xdr:to>
      <xdr:col>27</xdr:col>
      <xdr:colOff>1257300</xdr:colOff>
      <xdr:row>33</xdr:row>
      <xdr:rowOff>28575</xdr:rowOff>
    </xdr:to>
    <xdr:sp>
      <xdr:nvSpPr>
        <xdr:cNvPr id="10" name="Text Box 34"/>
        <xdr:cNvSpPr txBox="1">
          <a:spLocks noChangeArrowheads="1"/>
        </xdr:cNvSpPr>
      </xdr:nvSpPr>
      <xdr:spPr>
        <a:xfrm flipH="1">
          <a:off x="16287750" y="10306050"/>
          <a:ext cx="1714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冬季休業日</a:t>
          </a:r>
        </a:p>
      </xdr:txBody>
    </xdr:sp>
    <xdr:clientData/>
  </xdr:twoCellAnchor>
  <xdr:twoCellAnchor>
    <xdr:from>
      <xdr:col>30</xdr:col>
      <xdr:colOff>1104900</xdr:colOff>
      <xdr:row>26</xdr:row>
      <xdr:rowOff>9525</xdr:rowOff>
    </xdr:from>
    <xdr:to>
      <xdr:col>30</xdr:col>
      <xdr:colOff>1104900</xdr:colOff>
      <xdr:row>32</xdr:row>
      <xdr:rowOff>352425</xdr:rowOff>
    </xdr:to>
    <xdr:sp>
      <xdr:nvSpPr>
        <xdr:cNvPr id="11" name="直線矢印コネクタ 37"/>
        <xdr:cNvSpPr>
          <a:spLocks/>
        </xdr:cNvSpPr>
      </xdr:nvSpPr>
      <xdr:spPr>
        <a:xfrm>
          <a:off x="18126075" y="9429750"/>
          <a:ext cx="0" cy="25717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1000125</xdr:colOff>
      <xdr:row>27</xdr:row>
      <xdr:rowOff>85725</xdr:rowOff>
    </xdr:from>
    <xdr:to>
      <xdr:col>30</xdr:col>
      <xdr:colOff>1200150</xdr:colOff>
      <xdr:row>30</xdr:row>
      <xdr:rowOff>323850</xdr:rowOff>
    </xdr:to>
    <xdr:sp>
      <xdr:nvSpPr>
        <xdr:cNvPr id="12" name="Text Box 34"/>
        <xdr:cNvSpPr txBox="1">
          <a:spLocks noChangeArrowheads="1"/>
        </xdr:cNvSpPr>
      </xdr:nvSpPr>
      <xdr:spPr>
        <a:xfrm flipH="1">
          <a:off x="18021300" y="9877425"/>
          <a:ext cx="2095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給食週間</a:t>
          </a:r>
        </a:p>
      </xdr:txBody>
    </xdr:sp>
    <xdr:clientData/>
  </xdr:twoCellAnchor>
  <xdr:twoCellAnchor>
    <xdr:from>
      <xdr:col>30</xdr:col>
      <xdr:colOff>1076325</xdr:colOff>
      <xdr:row>3</xdr:row>
      <xdr:rowOff>28575</xdr:rowOff>
    </xdr:from>
    <xdr:to>
      <xdr:col>30</xdr:col>
      <xdr:colOff>1076325</xdr:colOff>
      <xdr:row>10</xdr:row>
      <xdr:rowOff>28575</xdr:rowOff>
    </xdr:to>
    <xdr:sp>
      <xdr:nvSpPr>
        <xdr:cNvPr id="13" name="直線矢印コネクタ 46"/>
        <xdr:cNvSpPr>
          <a:spLocks/>
        </xdr:cNvSpPr>
      </xdr:nvSpPr>
      <xdr:spPr>
        <a:xfrm>
          <a:off x="18097500" y="904875"/>
          <a:ext cx="0" cy="2600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1000125</xdr:colOff>
      <xdr:row>4</xdr:row>
      <xdr:rowOff>200025</xdr:rowOff>
    </xdr:from>
    <xdr:to>
      <xdr:col>30</xdr:col>
      <xdr:colOff>1190625</xdr:colOff>
      <xdr:row>8</xdr:row>
      <xdr:rowOff>114300</xdr:rowOff>
    </xdr:to>
    <xdr:sp>
      <xdr:nvSpPr>
        <xdr:cNvPr id="14" name="Text Box 37"/>
        <xdr:cNvSpPr txBox="1">
          <a:spLocks noChangeArrowheads="1"/>
        </xdr:cNvSpPr>
      </xdr:nvSpPr>
      <xdr:spPr>
        <a:xfrm flipH="1">
          <a:off x="18021300" y="1447800"/>
          <a:ext cx="1905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冬季休業日</a:t>
          </a:r>
        </a:p>
      </xdr:txBody>
    </xdr:sp>
    <xdr:clientData/>
  </xdr:twoCellAnchor>
  <xdr:twoCellAnchor>
    <xdr:from>
      <xdr:col>36</xdr:col>
      <xdr:colOff>1066800</xdr:colOff>
      <xdr:row>27</xdr:row>
      <xdr:rowOff>9525</xdr:rowOff>
    </xdr:from>
    <xdr:to>
      <xdr:col>36</xdr:col>
      <xdr:colOff>1076325</xdr:colOff>
      <xdr:row>33</xdr:row>
      <xdr:rowOff>352425</xdr:rowOff>
    </xdr:to>
    <xdr:sp>
      <xdr:nvSpPr>
        <xdr:cNvPr id="15" name="直線矢印コネクタ 37"/>
        <xdr:cNvSpPr>
          <a:spLocks/>
        </xdr:cNvSpPr>
      </xdr:nvSpPr>
      <xdr:spPr>
        <a:xfrm rot="5400000">
          <a:off x="21726525" y="9801225"/>
          <a:ext cx="9525" cy="2571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990600</xdr:colOff>
      <xdr:row>29</xdr:row>
      <xdr:rowOff>228600</xdr:rowOff>
    </xdr:from>
    <xdr:to>
      <xdr:col>36</xdr:col>
      <xdr:colOff>1152525</xdr:colOff>
      <xdr:row>32</xdr:row>
      <xdr:rowOff>266700</xdr:rowOff>
    </xdr:to>
    <xdr:sp>
      <xdr:nvSpPr>
        <xdr:cNvPr id="16" name="Text Box 38"/>
        <xdr:cNvSpPr txBox="1">
          <a:spLocks noChangeArrowheads="1"/>
        </xdr:cNvSpPr>
      </xdr:nvSpPr>
      <xdr:spPr>
        <a:xfrm flipH="1">
          <a:off x="21650325" y="10763250"/>
          <a:ext cx="1619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学年末休業日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1076325</xdr:colOff>
      <xdr:row>12</xdr:row>
      <xdr:rowOff>104775</xdr:rowOff>
    </xdr:from>
    <xdr:to>
      <xdr:col>15</xdr:col>
      <xdr:colOff>1295400</xdr:colOff>
      <xdr:row>18</xdr:row>
      <xdr:rowOff>323850</xdr:rowOff>
    </xdr:to>
    <xdr:sp>
      <xdr:nvSpPr>
        <xdr:cNvPr id="17" name="正方形/長方形 17"/>
        <xdr:cNvSpPr>
          <a:spLocks/>
        </xdr:cNvSpPr>
      </xdr:nvSpPr>
      <xdr:spPr>
        <a:xfrm>
          <a:off x="9001125" y="4324350"/>
          <a:ext cx="219075" cy="244792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学校閉庁期間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66</xdr:row>
      <xdr:rowOff>161925</xdr:rowOff>
    </xdr:from>
    <xdr:to>
      <xdr:col>9</xdr:col>
      <xdr:colOff>238125</xdr:colOff>
      <xdr:row>67</xdr:row>
      <xdr:rowOff>0</xdr:rowOff>
    </xdr:to>
    <xdr:sp>
      <xdr:nvSpPr>
        <xdr:cNvPr id="1" name="Line 7"/>
        <xdr:cNvSpPr>
          <a:spLocks/>
        </xdr:cNvSpPr>
      </xdr:nvSpPr>
      <xdr:spPr>
        <a:xfrm>
          <a:off x="4524375" y="1864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1162050</xdr:colOff>
      <xdr:row>23</xdr:row>
      <xdr:rowOff>28575</xdr:rowOff>
    </xdr:from>
    <xdr:to>
      <xdr:col>12</xdr:col>
      <xdr:colOff>1181100</xdr:colOff>
      <xdr:row>33</xdr:row>
      <xdr:rowOff>352425</xdr:rowOff>
    </xdr:to>
    <xdr:sp>
      <xdr:nvSpPr>
        <xdr:cNvPr id="2" name="直線矢印コネクタ 17"/>
        <xdr:cNvSpPr>
          <a:spLocks/>
        </xdr:cNvSpPr>
      </xdr:nvSpPr>
      <xdr:spPr>
        <a:xfrm>
          <a:off x="7267575" y="8334375"/>
          <a:ext cx="9525" cy="403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1114425</xdr:colOff>
      <xdr:row>24</xdr:row>
      <xdr:rowOff>28575</xdr:rowOff>
    </xdr:from>
    <xdr:to>
      <xdr:col>9</xdr:col>
      <xdr:colOff>1257300</xdr:colOff>
      <xdr:row>30</xdr:row>
      <xdr:rowOff>314325</xdr:rowOff>
    </xdr:to>
    <xdr:sp>
      <xdr:nvSpPr>
        <xdr:cNvPr id="3" name="Text Box 13"/>
        <xdr:cNvSpPr txBox="1">
          <a:spLocks noChangeArrowheads="1"/>
        </xdr:cNvSpPr>
      </xdr:nvSpPr>
      <xdr:spPr>
        <a:xfrm flipH="1">
          <a:off x="5400675" y="8705850"/>
          <a:ext cx="1428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いのちを見つめる教育週間　～６月２８日　</a:t>
          </a:r>
        </a:p>
      </xdr:txBody>
    </xdr:sp>
    <xdr:clientData/>
  </xdr:twoCellAnchor>
  <xdr:twoCellAnchor>
    <xdr:from>
      <xdr:col>15</xdr:col>
      <xdr:colOff>1228725</xdr:colOff>
      <xdr:row>2</xdr:row>
      <xdr:rowOff>352425</xdr:rowOff>
    </xdr:from>
    <xdr:to>
      <xdr:col>15</xdr:col>
      <xdr:colOff>1238250</xdr:colOff>
      <xdr:row>33</xdr:row>
      <xdr:rowOff>47625</xdr:rowOff>
    </xdr:to>
    <xdr:sp>
      <xdr:nvSpPr>
        <xdr:cNvPr id="4" name="直線矢印コネクタ 17"/>
        <xdr:cNvSpPr>
          <a:spLocks/>
        </xdr:cNvSpPr>
      </xdr:nvSpPr>
      <xdr:spPr>
        <a:xfrm flipH="1">
          <a:off x="9153525" y="857250"/>
          <a:ext cx="9525" cy="11210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990600</xdr:colOff>
      <xdr:row>24</xdr:row>
      <xdr:rowOff>304800</xdr:rowOff>
    </xdr:from>
    <xdr:to>
      <xdr:col>12</xdr:col>
      <xdr:colOff>1333500</xdr:colOff>
      <xdr:row>30</xdr:row>
      <xdr:rowOff>180975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096125" y="8982075"/>
          <a:ext cx="3429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日</a:t>
          </a:r>
        </a:p>
      </xdr:txBody>
    </xdr:sp>
    <xdr:clientData/>
  </xdr:twoCellAnchor>
  <xdr:twoCellAnchor>
    <xdr:from>
      <xdr:col>15</xdr:col>
      <xdr:colOff>1152525</xdr:colOff>
      <xdr:row>5</xdr:row>
      <xdr:rowOff>85725</xdr:rowOff>
    </xdr:from>
    <xdr:to>
      <xdr:col>15</xdr:col>
      <xdr:colOff>1343025</xdr:colOff>
      <xdr:row>10</xdr:row>
      <xdr:rowOff>333375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9077325" y="1704975"/>
          <a:ext cx="1905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日</a:t>
          </a:r>
        </a:p>
      </xdr:txBody>
    </xdr:sp>
    <xdr:clientData/>
  </xdr:twoCellAnchor>
  <xdr:twoCellAnchor>
    <xdr:from>
      <xdr:col>27</xdr:col>
      <xdr:colOff>1238250</xdr:colOff>
      <xdr:row>5</xdr:row>
      <xdr:rowOff>333375</xdr:rowOff>
    </xdr:from>
    <xdr:to>
      <xdr:col>27</xdr:col>
      <xdr:colOff>1238250</xdr:colOff>
      <xdr:row>12</xdr:row>
      <xdr:rowOff>333375</xdr:rowOff>
    </xdr:to>
    <xdr:sp>
      <xdr:nvSpPr>
        <xdr:cNvPr id="7" name="直線矢印コネクタ 19"/>
        <xdr:cNvSpPr>
          <a:spLocks/>
        </xdr:cNvSpPr>
      </xdr:nvSpPr>
      <xdr:spPr>
        <a:xfrm>
          <a:off x="16440150" y="1952625"/>
          <a:ext cx="0" cy="2600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1152525</xdr:colOff>
      <xdr:row>26</xdr:row>
      <xdr:rowOff>371475</xdr:rowOff>
    </xdr:from>
    <xdr:to>
      <xdr:col>27</xdr:col>
      <xdr:colOff>1152525</xdr:colOff>
      <xdr:row>33</xdr:row>
      <xdr:rowOff>314325</xdr:rowOff>
    </xdr:to>
    <xdr:sp>
      <xdr:nvSpPr>
        <xdr:cNvPr id="8" name="直線矢印コネクタ 21"/>
        <xdr:cNvSpPr>
          <a:spLocks/>
        </xdr:cNvSpPr>
      </xdr:nvSpPr>
      <xdr:spPr>
        <a:xfrm flipH="1">
          <a:off x="16354425" y="9791700"/>
          <a:ext cx="0" cy="2543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1123950</xdr:colOff>
      <xdr:row>7</xdr:row>
      <xdr:rowOff>66675</xdr:rowOff>
    </xdr:from>
    <xdr:to>
      <xdr:col>27</xdr:col>
      <xdr:colOff>1343025</xdr:colOff>
      <xdr:row>10</xdr:row>
      <xdr:rowOff>28575</xdr:rowOff>
    </xdr:to>
    <xdr:sp>
      <xdr:nvSpPr>
        <xdr:cNvPr id="9" name="Text Box 29"/>
        <xdr:cNvSpPr txBox="1">
          <a:spLocks noChangeArrowheads="1"/>
        </xdr:cNvSpPr>
      </xdr:nvSpPr>
      <xdr:spPr>
        <a:xfrm flipH="1">
          <a:off x="16325850" y="2428875"/>
          <a:ext cx="2190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人権週間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1085850</xdr:colOff>
      <xdr:row>28</xdr:row>
      <xdr:rowOff>142875</xdr:rowOff>
    </xdr:from>
    <xdr:to>
      <xdr:col>27</xdr:col>
      <xdr:colOff>1257300</xdr:colOff>
      <xdr:row>33</xdr:row>
      <xdr:rowOff>28575</xdr:rowOff>
    </xdr:to>
    <xdr:sp>
      <xdr:nvSpPr>
        <xdr:cNvPr id="10" name="Text Box 34"/>
        <xdr:cNvSpPr txBox="1">
          <a:spLocks noChangeArrowheads="1"/>
        </xdr:cNvSpPr>
      </xdr:nvSpPr>
      <xdr:spPr>
        <a:xfrm flipH="1">
          <a:off x="16287750" y="10306050"/>
          <a:ext cx="1714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冬季休業日</a:t>
          </a:r>
        </a:p>
      </xdr:txBody>
    </xdr:sp>
    <xdr:clientData/>
  </xdr:twoCellAnchor>
  <xdr:twoCellAnchor>
    <xdr:from>
      <xdr:col>30</xdr:col>
      <xdr:colOff>1104900</xdr:colOff>
      <xdr:row>26</xdr:row>
      <xdr:rowOff>9525</xdr:rowOff>
    </xdr:from>
    <xdr:to>
      <xdr:col>30</xdr:col>
      <xdr:colOff>1104900</xdr:colOff>
      <xdr:row>32</xdr:row>
      <xdr:rowOff>352425</xdr:rowOff>
    </xdr:to>
    <xdr:sp>
      <xdr:nvSpPr>
        <xdr:cNvPr id="11" name="直線矢印コネクタ 37"/>
        <xdr:cNvSpPr>
          <a:spLocks/>
        </xdr:cNvSpPr>
      </xdr:nvSpPr>
      <xdr:spPr>
        <a:xfrm>
          <a:off x="18126075" y="9429750"/>
          <a:ext cx="0" cy="25717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1000125</xdr:colOff>
      <xdr:row>27</xdr:row>
      <xdr:rowOff>85725</xdr:rowOff>
    </xdr:from>
    <xdr:to>
      <xdr:col>30</xdr:col>
      <xdr:colOff>1200150</xdr:colOff>
      <xdr:row>30</xdr:row>
      <xdr:rowOff>323850</xdr:rowOff>
    </xdr:to>
    <xdr:sp>
      <xdr:nvSpPr>
        <xdr:cNvPr id="12" name="Text Box 34"/>
        <xdr:cNvSpPr txBox="1">
          <a:spLocks noChangeArrowheads="1"/>
        </xdr:cNvSpPr>
      </xdr:nvSpPr>
      <xdr:spPr>
        <a:xfrm flipH="1">
          <a:off x="18021300" y="9877425"/>
          <a:ext cx="2095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給食週間</a:t>
          </a:r>
        </a:p>
      </xdr:txBody>
    </xdr:sp>
    <xdr:clientData/>
  </xdr:twoCellAnchor>
  <xdr:twoCellAnchor>
    <xdr:from>
      <xdr:col>30</xdr:col>
      <xdr:colOff>1076325</xdr:colOff>
      <xdr:row>3</xdr:row>
      <xdr:rowOff>28575</xdr:rowOff>
    </xdr:from>
    <xdr:to>
      <xdr:col>30</xdr:col>
      <xdr:colOff>1076325</xdr:colOff>
      <xdr:row>10</xdr:row>
      <xdr:rowOff>28575</xdr:rowOff>
    </xdr:to>
    <xdr:sp>
      <xdr:nvSpPr>
        <xdr:cNvPr id="13" name="直線矢印コネクタ 46"/>
        <xdr:cNvSpPr>
          <a:spLocks/>
        </xdr:cNvSpPr>
      </xdr:nvSpPr>
      <xdr:spPr>
        <a:xfrm>
          <a:off x="18097500" y="904875"/>
          <a:ext cx="0" cy="2600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1000125</xdr:colOff>
      <xdr:row>4</xdr:row>
      <xdr:rowOff>200025</xdr:rowOff>
    </xdr:from>
    <xdr:to>
      <xdr:col>30</xdr:col>
      <xdr:colOff>1190625</xdr:colOff>
      <xdr:row>8</xdr:row>
      <xdr:rowOff>114300</xdr:rowOff>
    </xdr:to>
    <xdr:sp>
      <xdr:nvSpPr>
        <xdr:cNvPr id="14" name="Text Box 37"/>
        <xdr:cNvSpPr txBox="1">
          <a:spLocks noChangeArrowheads="1"/>
        </xdr:cNvSpPr>
      </xdr:nvSpPr>
      <xdr:spPr>
        <a:xfrm flipH="1">
          <a:off x="18021300" y="1447800"/>
          <a:ext cx="1905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冬季休業日</a:t>
          </a:r>
        </a:p>
      </xdr:txBody>
    </xdr:sp>
    <xdr:clientData/>
  </xdr:twoCellAnchor>
  <xdr:twoCellAnchor>
    <xdr:from>
      <xdr:col>36</xdr:col>
      <xdr:colOff>1066800</xdr:colOff>
      <xdr:row>27</xdr:row>
      <xdr:rowOff>9525</xdr:rowOff>
    </xdr:from>
    <xdr:to>
      <xdr:col>36</xdr:col>
      <xdr:colOff>1076325</xdr:colOff>
      <xdr:row>33</xdr:row>
      <xdr:rowOff>352425</xdr:rowOff>
    </xdr:to>
    <xdr:sp>
      <xdr:nvSpPr>
        <xdr:cNvPr id="15" name="直線矢印コネクタ 37"/>
        <xdr:cNvSpPr>
          <a:spLocks/>
        </xdr:cNvSpPr>
      </xdr:nvSpPr>
      <xdr:spPr>
        <a:xfrm rot="5400000">
          <a:off x="21726525" y="9801225"/>
          <a:ext cx="9525" cy="2571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990600</xdr:colOff>
      <xdr:row>29</xdr:row>
      <xdr:rowOff>228600</xdr:rowOff>
    </xdr:from>
    <xdr:to>
      <xdr:col>36</xdr:col>
      <xdr:colOff>1152525</xdr:colOff>
      <xdr:row>32</xdr:row>
      <xdr:rowOff>266700</xdr:rowOff>
    </xdr:to>
    <xdr:sp>
      <xdr:nvSpPr>
        <xdr:cNvPr id="16" name="Text Box 38"/>
        <xdr:cNvSpPr txBox="1">
          <a:spLocks noChangeArrowheads="1"/>
        </xdr:cNvSpPr>
      </xdr:nvSpPr>
      <xdr:spPr>
        <a:xfrm flipH="1">
          <a:off x="21650325" y="10763250"/>
          <a:ext cx="1619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学年末休業日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1076325</xdr:colOff>
      <xdr:row>12</xdr:row>
      <xdr:rowOff>104775</xdr:rowOff>
    </xdr:from>
    <xdr:to>
      <xdr:col>15</xdr:col>
      <xdr:colOff>1295400</xdr:colOff>
      <xdr:row>18</xdr:row>
      <xdr:rowOff>323850</xdr:rowOff>
    </xdr:to>
    <xdr:sp>
      <xdr:nvSpPr>
        <xdr:cNvPr id="17" name="正方形/長方形 17"/>
        <xdr:cNvSpPr>
          <a:spLocks/>
        </xdr:cNvSpPr>
      </xdr:nvSpPr>
      <xdr:spPr>
        <a:xfrm>
          <a:off x="9001125" y="4324350"/>
          <a:ext cx="219075" cy="244792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学校閉庁期間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66</xdr:row>
      <xdr:rowOff>161925</xdr:rowOff>
    </xdr:from>
    <xdr:to>
      <xdr:col>9</xdr:col>
      <xdr:colOff>238125</xdr:colOff>
      <xdr:row>67</xdr:row>
      <xdr:rowOff>0</xdr:rowOff>
    </xdr:to>
    <xdr:sp>
      <xdr:nvSpPr>
        <xdr:cNvPr id="1" name="Line 7"/>
        <xdr:cNvSpPr>
          <a:spLocks/>
        </xdr:cNvSpPr>
      </xdr:nvSpPr>
      <xdr:spPr>
        <a:xfrm>
          <a:off x="452437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1162050</xdr:colOff>
      <xdr:row>23</xdr:row>
      <xdr:rowOff>28575</xdr:rowOff>
    </xdr:from>
    <xdr:to>
      <xdr:col>12</xdr:col>
      <xdr:colOff>1181100</xdr:colOff>
      <xdr:row>33</xdr:row>
      <xdr:rowOff>352425</xdr:rowOff>
    </xdr:to>
    <xdr:sp>
      <xdr:nvSpPr>
        <xdr:cNvPr id="2" name="直線矢印コネクタ 17"/>
        <xdr:cNvSpPr>
          <a:spLocks/>
        </xdr:cNvSpPr>
      </xdr:nvSpPr>
      <xdr:spPr>
        <a:xfrm>
          <a:off x="7267575" y="8343900"/>
          <a:ext cx="9525" cy="403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1114425</xdr:colOff>
      <xdr:row>24</xdr:row>
      <xdr:rowOff>28575</xdr:rowOff>
    </xdr:from>
    <xdr:to>
      <xdr:col>9</xdr:col>
      <xdr:colOff>1257300</xdr:colOff>
      <xdr:row>30</xdr:row>
      <xdr:rowOff>314325</xdr:rowOff>
    </xdr:to>
    <xdr:sp>
      <xdr:nvSpPr>
        <xdr:cNvPr id="3" name="Text Box 13"/>
        <xdr:cNvSpPr txBox="1">
          <a:spLocks noChangeArrowheads="1"/>
        </xdr:cNvSpPr>
      </xdr:nvSpPr>
      <xdr:spPr>
        <a:xfrm flipH="1">
          <a:off x="5400675" y="8715375"/>
          <a:ext cx="1428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いのちを見つめる教育週間　～６月２８日　</a:t>
          </a:r>
        </a:p>
      </xdr:txBody>
    </xdr:sp>
    <xdr:clientData/>
  </xdr:twoCellAnchor>
  <xdr:twoCellAnchor>
    <xdr:from>
      <xdr:col>15</xdr:col>
      <xdr:colOff>1228725</xdr:colOff>
      <xdr:row>2</xdr:row>
      <xdr:rowOff>352425</xdr:rowOff>
    </xdr:from>
    <xdr:to>
      <xdr:col>15</xdr:col>
      <xdr:colOff>1238250</xdr:colOff>
      <xdr:row>33</xdr:row>
      <xdr:rowOff>47625</xdr:rowOff>
    </xdr:to>
    <xdr:sp>
      <xdr:nvSpPr>
        <xdr:cNvPr id="4" name="直線矢印コネクタ 17"/>
        <xdr:cNvSpPr>
          <a:spLocks/>
        </xdr:cNvSpPr>
      </xdr:nvSpPr>
      <xdr:spPr>
        <a:xfrm flipH="1">
          <a:off x="9153525" y="866775"/>
          <a:ext cx="9525" cy="11210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990600</xdr:colOff>
      <xdr:row>23</xdr:row>
      <xdr:rowOff>266700</xdr:rowOff>
    </xdr:from>
    <xdr:to>
      <xdr:col>12</xdr:col>
      <xdr:colOff>1333500</xdr:colOff>
      <xdr:row>29</xdr:row>
      <xdr:rowOff>85725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096125" y="8582025"/>
          <a:ext cx="342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夏期休業日</a:t>
          </a:r>
        </a:p>
      </xdr:txBody>
    </xdr:sp>
    <xdr:clientData/>
  </xdr:twoCellAnchor>
  <xdr:twoCellAnchor>
    <xdr:from>
      <xdr:col>15</xdr:col>
      <xdr:colOff>1152525</xdr:colOff>
      <xdr:row>5</xdr:row>
      <xdr:rowOff>85725</xdr:rowOff>
    </xdr:from>
    <xdr:to>
      <xdr:col>15</xdr:col>
      <xdr:colOff>1343025</xdr:colOff>
      <xdr:row>10</xdr:row>
      <xdr:rowOff>333375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9077325" y="1714500"/>
          <a:ext cx="1905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日</a:t>
          </a:r>
        </a:p>
      </xdr:txBody>
    </xdr:sp>
    <xdr:clientData/>
  </xdr:twoCellAnchor>
  <xdr:twoCellAnchor>
    <xdr:from>
      <xdr:col>27</xdr:col>
      <xdr:colOff>1238250</xdr:colOff>
      <xdr:row>5</xdr:row>
      <xdr:rowOff>333375</xdr:rowOff>
    </xdr:from>
    <xdr:to>
      <xdr:col>27</xdr:col>
      <xdr:colOff>1238250</xdr:colOff>
      <xdr:row>12</xdr:row>
      <xdr:rowOff>333375</xdr:rowOff>
    </xdr:to>
    <xdr:sp>
      <xdr:nvSpPr>
        <xdr:cNvPr id="7" name="直線矢印コネクタ 19"/>
        <xdr:cNvSpPr>
          <a:spLocks/>
        </xdr:cNvSpPr>
      </xdr:nvSpPr>
      <xdr:spPr>
        <a:xfrm>
          <a:off x="16440150" y="1962150"/>
          <a:ext cx="0" cy="2600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1152525</xdr:colOff>
      <xdr:row>26</xdr:row>
      <xdr:rowOff>371475</xdr:rowOff>
    </xdr:from>
    <xdr:to>
      <xdr:col>27</xdr:col>
      <xdr:colOff>1152525</xdr:colOff>
      <xdr:row>33</xdr:row>
      <xdr:rowOff>314325</xdr:rowOff>
    </xdr:to>
    <xdr:sp>
      <xdr:nvSpPr>
        <xdr:cNvPr id="8" name="直線矢印コネクタ 21"/>
        <xdr:cNvSpPr>
          <a:spLocks/>
        </xdr:cNvSpPr>
      </xdr:nvSpPr>
      <xdr:spPr>
        <a:xfrm flipH="1">
          <a:off x="16354425" y="9801225"/>
          <a:ext cx="0" cy="2543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1123950</xdr:colOff>
      <xdr:row>7</xdr:row>
      <xdr:rowOff>66675</xdr:rowOff>
    </xdr:from>
    <xdr:to>
      <xdr:col>27</xdr:col>
      <xdr:colOff>1343025</xdr:colOff>
      <xdr:row>10</xdr:row>
      <xdr:rowOff>28575</xdr:rowOff>
    </xdr:to>
    <xdr:sp>
      <xdr:nvSpPr>
        <xdr:cNvPr id="9" name="Text Box 29"/>
        <xdr:cNvSpPr txBox="1">
          <a:spLocks noChangeArrowheads="1"/>
        </xdr:cNvSpPr>
      </xdr:nvSpPr>
      <xdr:spPr>
        <a:xfrm flipH="1">
          <a:off x="16325850" y="2438400"/>
          <a:ext cx="2190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人権週間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1085850</xdr:colOff>
      <xdr:row>28</xdr:row>
      <xdr:rowOff>142875</xdr:rowOff>
    </xdr:from>
    <xdr:to>
      <xdr:col>27</xdr:col>
      <xdr:colOff>1257300</xdr:colOff>
      <xdr:row>33</xdr:row>
      <xdr:rowOff>28575</xdr:rowOff>
    </xdr:to>
    <xdr:sp>
      <xdr:nvSpPr>
        <xdr:cNvPr id="10" name="Text Box 34"/>
        <xdr:cNvSpPr txBox="1">
          <a:spLocks noChangeArrowheads="1"/>
        </xdr:cNvSpPr>
      </xdr:nvSpPr>
      <xdr:spPr>
        <a:xfrm flipH="1">
          <a:off x="16287750" y="10315575"/>
          <a:ext cx="1714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冬季休業日</a:t>
          </a:r>
        </a:p>
      </xdr:txBody>
    </xdr:sp>
    <xdr:clientData/>
  </xdr:twoCellAnchor>
  <xdr:twoCellAnchor>
    <xdr:from>
      <xdr:col>30</xdr:col>
      <xdr:colOff>1104900</xdr:colOff>
      <xdr:row>26</xdr:row>
      <xdr:rowOff>9525</xdr:rowOff>
    </xdr:from>
    <xdr:to>
      <xdr:col>30</xdr:col>
      <xdr:colOff>1104900</xdr:colOff>
      <xdr:row>32</xdr:row>
      <xdr:rowOff>352425</xdr:rowOff>
    </xdr:to>
    <xdr:sp>
      <xdr:nvSpPr>
        <xdr:cNvPr id="11" name="直線矢印コネクタ 37"/>
        <xdr:cNvSpPr>
          <a:spLocks/>
        </xdr:cNvSpPr>
      </xdr:nvSpPr>
      <xdr:spPr>
        <a:xfrm>
          <a:off x="18126075" y="9439275"/>
          <a:ext cx="0" cy="25717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1000125</xdr:colOff>
      <xdr:row>27</xdr:row>
      <xdr:rowOff>85725</xdr:rowOff>
    </xdr:from>
    <xdr:to>
      <xdr:col>30</xdr:col>
      <xdr:colOff>1200150</xdr:colOff>
      <xdr:row>30</xdr:row>
      <xdr:rowOff>323850</xdr:rowOff>
    </xdr:to>
    <xdr:sp>
      <xdr:nvSpPr>
        <xdr:cNvPr id="12" name="Text Box 34"/>
        <xdr:cNvSpPr txBox="1">
          <a:spLocks noChangeArrowheads="1"/>
        </xdr:cNvSpPr>
      </xdr:nvSpPr>
      <xdr:spPr>
        <a:xfrm flipH="1">
          <a:off x="18021300" y="9886950"/>
          <a:ext cx="2095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給食週間</a:t>
          </a:r>
        </a:p>
      </xdr:txBody>
    </xdr:sp>
    <xdr:clientData/>
  </xdr:twoCellAnchor>
  <xdr:twoCellAnchor>
    <xdr:from>
      <xdr:col>30</xdr:col>
      <xdr:colOff>1076325</xdr:colOff>
      <xdr:row>3</xdr:row>
      <xdr:rowOff>28575</xdr:rowOff>
    </xdr:from>
    <xdr:to>
      <xdr:col>30</xdr:col>
      <xdr:colOff>1076325</xdr:colOff>
      <xdr:row>10</xdr:row>
      <xdr:rowOff>28575</xdr:rowOff>
    </xdr:to>
    <xdr:sp>
      <xdr:nvSpPr>
        <xdr:cNvPr id="13" name="直線矢印コネクタ 46"/>
        <xdr:cNvSpPr>
          <a:spLocks/>
        </xdr:cNvSpPr>
      </xdr:nvSpPr>
      <xdr:spPr>
        <a:xfrm>
          <a:off x="18097500" y="914400"/>
          <a:ext cx="0" cy="2600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1000125</xdr:colOff>
      <xdr:row>4</xdr:row>
      <xdr:rowOff>200025</xdr:rowOff>
    </xdr:from>
    <xdr:to>
      <xdr:col>30</xdr:col>
      <xdr:colOff>1190625</xdr:colOff>
      <xdr:row>8</xdr:row>
      <xdr:rowOff>114300</xdr:rowOff>
    </xdr:to>
    <xdr:sp>
      <xdr:nvSpPr>
        <xdr:cNvPr id="14" name="Text Box 37"/>
        <xdr:cNvSpPr txBox="1">
          <a:spLocks noChangeArrowheads="1"/>
        </xdr:cNvSpPr>
      </xdr:nvSpPr>
      <xdr:spPr>
        <a:xfrm flipH="1">
          <a:off x="18021300" y="1457325"/>
          <a:ext cx="1905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冬季休業日</a:t>
          </a:r>
        </a:p>
      </xdr:txBody>
    </xdr:sp>
    <xdr:clientData/>
  </xdr:twoCellAnchor>
  <xdr:twoCellAnchor>
    <xdr:from>
      <xdr:col>36</xdr:col>
      <xdr:colOff>1066800</xdr:colOff>
      <xdr:row>27</xdr:row>
      <xdr:rowOff>9525</xdr:rowOff>
    </xdr:from>
    <xdr:to>
      <xdr:col>36</xdr:col>
      <xdr:colOff>1076325</xdr:colOff>
      <xdr:row>33</xdr:row>
      <xdr:rowOff>352425</xdr:rowOff>
    </xdr:to>
    <xdr:sp>
      <xdr:nvSpPr>
        <xdr:cNvPr id="15" name="直線矢印コネクタ 37"/>
        <xdr:cNvSpPr>
          <a:spLocks/>
        </xdr:cNvSpPr>
      </xdr:nvSpPr>
      <xdr:spPr>
        <a:xfrm rot="5400000">
          <a:off x="21726525" y="9810750"/>
          <a:ext cx="9525" cy="2571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990600</xdr:colOff>
      <xdr:row>29</xdr:row>
      <xdr:rowOff>228600</xdr:rowOff>
    </xdr:from>
    <xdr:to>
      <xdr:col>36</xdr:col>
      <xdr:colOff>1152525</xdr:colOff>
      <xdr:row>32</xdr:row>
      <xdr:rowOff>266700</xdr:rowOff>
    </xdr:to>
    <xdr:sp>
      <xdr:nvSpPr>
        <xdr:cNvPr id="16" name="Text Box 38"/>
        <xdr:cNvSpPr txBox="1">
          <a:spLocks noChangeArrowheads="1"/>
        </xdr:cNvSpPr>
      </xdr:nvSpPr>
      <xdr:spPr>
        <a:xfrm flipH="1">
          <a:off x="21650325" y="10772775"/>
          <a:ext cx="1619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学年末休業日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1076325</xdr:colOff>
      <xdr:row>12</xdr:row>
      <xdr:rowOff>104775</xdr:rowOff>
    </xdr:from>
    <xdr:to>
      <xdr:col>15</xdr:col>
      <xdr:colOff>1295400</xdr:colOff>
      <xdr:row>18</xdr:row>
      <xdr:rowOff>323850</xdr:rowOff>
    </xdr:to>
    <xdr:sp>
      <xdr:nvSpPr>
        <xdr:cNvPr id="17" name="正方形/長方形 17"/>
        <xdr:cNvSpPr>
          <a:spLocks/>
        </xdr:cNvSpPr>
      </xdr:nvSpPr>
      <xdr:spPr>
        <a:xfrm>
          <a:off x="9001125" y="4333875"/>
          <a:ext cx="219075" cy="244792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学校閉庁期間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66</xdr:row>
      <xdr:rowOff>161925</xdr:rowOff>
    </xdr:from>
    <xdr:to>
      <xdr:col>9</xdr:col>
      <xdr:colOff>238125</xdr:colOff>
      <xdr:row>67</xdr:row>
      <xdr:rowOff>0</xdr:rowOff>
    </xdr:to>
    <xdr:sp>
      <xdr:nvSpPr>
        <xdr:cNvPr id="1" name="Line 7"/>
        <xdr:cNvSpPr>
          <a:spLocks/>
        </xdr:cNvSpPr>
      </xdr:nvSpPr>
      <xdr:spPr>
        <a:xfrm>
          <a:off x="452437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1162050</xdr:colOff>
      <xdr:row>23</xdr:row>
      <xdr:rowOff>28575</xdr:rowOff>
    </xdr:from>
    <xdr:to>
      <xdr:col>12</xdr:col>
      <xdr:colOff>1181100</xdr:colOff>
      <xdr:row>33</xdr:row>
      <xdr:rowOff>352425</xdr:rowOff>
    </xdr:to>
    <xdr:sp>
      <xdr:nvSpPr>
        <xdr:cNvPr id="2" name="直線矢印コネクタ 17"/>
        <xdr:cNvSpPr>
          <a:spLocks/>
        </xdr:cNvSpPr>
      </xdr:nvSpPr>
      <xdr:spPr>
        <a:xfrm>
          <a:off x="7267575" y="8343900"/>
          <a:ext cx="9525" cy="403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1114425</xdr:colOff>
      <xdr:row>24</xdr:row>
      <xdr:rowOff>28575</xdr:rowOff>
    </xdr:from>
    <xdr:to>
      <xdr:col>9</xdr:col>
      <xdr:colOff>1257300</xdr:colOff>
      <xdr:row>30</xdr:row>
      <xdr:rowOff>314325</xdr:rowOff>
    </xdr:to>
    <xdr:sp>
      <xdr:nvSpPr>
        <xdr:cNvPr id="3" name="Text Box 13"/>
        <xdr:cNvSpPr txBox="1">
          <a:spLocks noChangeArrowheads="1"/>
        </xdr:cNvSpPr>
      </xdr:nvSpPr>
      <xdr:spPr>
        <a:xfrm flipH="1">
          <a:off x="5400675" y="8715375"/>
          <a:ext cx="1428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いのちを見つめる教育週間　～６月２８日　</a:t>
          </a:r>
        </a:p>
      </xdr:txBody>
    </xdr:sp>
    <xdr:clientData/>
  </xdr:twoCellAnchor>
  <xdr:twoCellAnchor>
    <xdr:from>
      <xdr:col>15</xdr:col>
      <xdr:colOff>1228725</xdr:colOff>
      <xdr:row>2</xdr:row>
      <xdr:rowOff>352425</xdr:rowOff>
    </xdr:from>
    <xdr:to>
      <xdr:col>15</xdr:col>
      <xdr:colOff>1238250</xdr:colOff>
      <xdr:row>33</xdr:row>
      <xdr:rowOff>47625</xdr:rowOff>
    </xdr:to>
    <xdr:sp>
      <xdr:nvSpPr>
        <xdr:cNvPr id="4" name="直線矢印コネクタ 17"/>
        <xdr:cNvSpPr>
          <a:spLocks/>
        </xdr:cNvSpPr>
      </xdr:nvSpPr>
      <xdr:spPr>
        <a:xfrm flipH="1">
          <a:off x="9153525" y="866775"/>
          <a:ext cx="9525" cy="11210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990600</xdr:colOff>
      <xdr:row>23</xdr:row>
      <xdr:rowOff>266700</xdr:rowOff>
    </xdr:from>
    <xdr:to>
      <xdr:col>12</xdr:col>
      <xdr:colOff>1333500</xdr:colOff>
      <xdr:row>29</xdr:row>
      <xdr:rowOff>85725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096125" y="8582025"/>
          <a:ext cx="342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夏期休業日</a:t>
          </a:r>
        </a:p>
      </xdr:txBody>
    </xdr:sp>
    <xdr:clientData/>
  </xdr:twoCellAnchor>
  <xdr:twoCellAnchor>
    <xdr:from>
      <xdr:col>15</xdr:col>
      <xdr:colOff>1152525</xdr:colOff>
      <xdr:row>5</xdr:row>
      <xdr:rowOff>85725</xdr:rowOff>
    </xdr:from>
    <xdr:to>
      <xdr:col>15</xdr:col>
      <xdr:colOff>1343025</xdr:colOff>
      <xdr:row>10</xdr:row>
      <xdr:rowOff>333375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9077325" y="1714500"/>
          <a:ext cx="1905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日</a:t>
          </a:r>
        </a:p>
      </xdr:txBody>
    </xdr:sp>
    <xdr:clientData/>
  </xdr:twoCellAnchor>
  <xdr:twoCellAnchor>
    <xdr:from>
      <xdr:col>27</xdr:col>
      <xdr:colOff>1238250</xdr:colOff>
      <xdr:row>5</xdr:row>
      <xdr:rowOff>333375</xdr:rowOff>
    </xdr:from>
    <xdr:to>
      <xdr:col>27</xdr:col>
      <xdr:colOff>1238250</xdr:colOff>
      <xdr:row>12</xdr:row>
      <xdr:rowOff>333375</xdr:rowOff>
    </xdr:to>
    <xdr:sp>
      <xdr:nvSpPr>
        <xdr:cNvPr id="7" name="直線矢印コネクタ 19"/>
        <xdr:cNvSpPr>
          <a:spLocks/>
        </xdr:cNvSpPr>
      </xdr:nvSpPr>
      <xdr:spPr>
        <a:xfrm>
          <a:off x="16440150" y="1962150"/>
          <a:ext cx="0" cy="2600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1152525</xdr:colOff>
      <xdr:row>26</xdr:row>
      <xdr:rowOff>371475</xdr:rowOff>
    </xdr:from>
    <xdr:to>
      <xdr:col>27</xdr:col>
      <xdr:colOff>1152525</xdr:colOff>
      <xdr:row>33</xdr:row>
      <xdr:rowOff>314325</xdr:rowOff>
    </xdr:to>
    <xdr:sp>
      <xdr:nvSpPr>
        <xdr:cNvPr id="8" name="直線矢印コネクタ 21"/>
        <xdr:cNvSpPr>
          <a:spLocks/>
        </xdr:cNvSpPr>
      </xdr:nvSpPr>
      <xdr:spPr>
        <a:xfrm flipH="1">
          <a:off x="16354425" y="9801225"/>
          <a:ext cx="0" cy="2543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1123950</xdr:colOff>
      <xdr:row>7</xdr:row>
      <xdr:rowOff>66675</xdr:rowOff>
    </xdr:from>
    <xdr:to>
      <xdr:col>27</xdr:col>
      <xdr:colOff>1343025</xdr:colOff>
      <xdr:row>10</xdr:row>
      <xdr:rowOff>28575</xdr:rowOff>
    </xdr:to>
    <xdr:sp>
      <xdr:nvSpPr>
        <xdr:cNvPr id="9" name="Text Box 29"/>
        <xdr:cNvSpPr txBox="1">
          <a:spLocks noChangeArrowheads="1"/>
        </xdr:cNvSpPr>
      </xdr:nvSpPr>
      <xdr:spPr>
        <a:xfrm flipH="1">
          <a:off x="16325850" y="2438400"/>
          <a:ext cx="2190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人権週間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1085850</xdr:colOff>
      <xdr:row>28</xdr:row>
      <xdr:rowOff>142875</xdr:rowOff>
    </xdr:from>
    <xdr:to>
      <xdr:col>27</xdr:col>
      <xdr:colOff>1257300</xdr:colOff>
      <xdr:row>33</xdr:row>
      <xdr:rowOff>28575</xdr:rowOff>
    </xdr:to>
    <xdr:sp>
      <xdr:nvSpPr>
        <xdr:cNvPr id="10" name="Text Box 34"/>
        <xdr:cNvSpPr txBox="1">
          <a:spLocks noChangeArrowheads="1"/>
        </xdr:cNvSpPr>
      </xdr:nvSpPr>
      <xdr:spPr>
        <a:xfrm flipH="1">
          <a:off x="16287750" y="10315575"/>
          <a:ext cx="1714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冬季休業日</a:t>
          </a:r>
        </a:p>
      </xdr:txBody>
    </xdr:sp>
    <xdr:clientData/>
  </xdr:twoCellAnchor>
  <xdr:twoCellAnchor>
    <xdr:from>
      <xdr:col>30</xdr:col>
      <xdr:colOff>1104900</xdr:colOff>
      <xdr:row>26</xdr:row>
      <xdr:rowOff>9525</xdr:rowOff>
    </xdr:from>
    <xdr:to>
      <xdr:col>30</xdr:col>
      <xdr:colOff>1104900</xdr:colOff>
      <xdr:row>32</xdr:row>
      <xdr:rowOff>352425</xdr:rowOff>
    </xdr:to>
    <xdr:sp>
      <xdr:nvSpPr>
        <xdr:cNvPr id="11" name="直線矢印コネクタ 37"/>
        <xdr:cNvSpPr>
          <a:spLocks/>
        </xdr:cNvSpPr>
      </xdr:nvSpPr>
      <xdr:spPr>
        <a:xfrm>
          <a:off x="18126075" y="9439275"/>
          <a:ext cx="0" cy="25717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1000125</xdr:colOff>
      <xdr:row>27</xdr:row>
      <xdr:rowOff>85725</xdr:rowOff>
    </xdr:from>
    <xdr:to>
      <xdr:col>30</xdr:col>
      <xdr:colOff>1200150</xdr:colOff>
      <xdr:row>30</xdr:row>
      <xdr:rowOff>323850</xdr:rowOff>
    </xdr:to>
    <xdr:sp>
      <xdr:nvSpPr>
        <xdr:cNvPr id="12" name="Text Box 34"/>
        <xdr:cNvSpPr txBox="1">
          <a:spLocks noChangeArrowheads="1"/>
        </xdr:cNvSpPr>
      </xdr:nvSpPr>
      <xdr:spPr>
        <a:xfrm flipH="1">
          <a:off x="18021300" y="9886950"/>
          <a:ext cx="2095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給食週間</a:t>
          </a:r>
        </a:p>
      </xdr:txBody>
    </xdr:sp>
    <xdr:clientData/>
  </xdr:twoCellAnchor>
  <xdr:twoCellAnchor>
    <xdr:from>
      <xdr:col>30</xdr:col>
      <xdr:colOff>1076325</xdr:colOff>
      <xdr:row>3</xdr:row>
      <xdr:rowOff>28575</xdr:rowOff>
    </xdr:from>
    <xdr:to>
      <xdr:col>30</xdr:col>
      <xdr:colOff>1076325</xdr:colOff>
      <xdr:row>10</xdr:row>
      <xdr:rowOff>28575</xdr:rowOff>
    </xdr:to>
    <xdr:sp>
      <xdr:nvSpPr>
        <xdr:cNvPr id="13" name="直線矢印コネクタ 46"/>
        <xdr:cNvSpPr>
          <a:spLocks/>
        </xdr:cNvSpPr>
      </xdr:nvSpPr>
      <xdr:spPr>
        <a:xfrm>
          <a:off x="18097500" y="914400"/>
          <a:ext cx="0" cy="2600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1000125</xdr:colOff>
      <xdr:row>4</xdr:row>
      <xdr:rowOff>200025</xdr:rowOff>
    </xdr:from>
    <xdr:to>
      <xdr:col>30</xdr:col>
      <xdr:colOff>1190625</xdr:colOff>
      <xdr:row>8</xdr:row>
      <xdr:rowOff>114300</xdr:rowOff>
    </xdr:to>
    <xdr:sp>
      <xdr:nvSpPr>
        <xdr:cNvPr id="14" name="Text Box 37"/>
        <xdr:cNvSpPr txBox="1">
          <a:spLocks noChangeArrowheads="1"/>
        </xdr:cNvSpPr>
      </xdr:nvSpPr>
      <xdr:spPr>
        <a:xfrm flipH="1">
          <a:off x="18021300" y="1457325"/>
          <a:ext cx="1905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冬季休業日</a:t>
          </a:r>
        </a:p>
      </xdr:txBody>
    </xdr:sp>
    <xdr:clientData/>
  </xdr:twoCellAnchor>
  <xdr:twoCellAnchor>
    <xdr:from>
      <xdr:col>36</xdr:col>
      <xdr:colOff>1066800</xdr:colOff>
      <xdr:row>27</xdr:row>
      <xdr:rowOff>9525</xdr:rowOff>
    </xdr:from>
    <xdr:to>
      <xdr:col>36</xdr:col>
      <xdr:colOff>1076325</xdr:colOff>
      <xdr:row>33</xdr:row>
      <xdr:rowOff>352425</xdr:rowOff>
    </xdr:to>
    <xdr:sp>
      <xdr:nvSpPr>
        <xdr:cNvPr id="15" name="直線矢印コネクタ 37"/>
        <xdr:cNvSpPr>
          <a:spLocks/>
        </xdr:cNvSpPr>
      </xdr:nvSpPr>
      <xdr:spPr>
        <a:xfrm rot="5400000">
          <a:off x="21726525" y="9810750"/>
          <a:ext cx="9525" cy="2571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990600</xdr:colOff>
      <xdr:row>29</xdr:row>
      <xdr:rowOff>228600</xdr:rowOff>
    </xdr:from>
    <xdr:to>
      <xdr:col>36</xdr:col>
      <xdr:colOff>1152525</xdr:colOff>
      <xdr:row>32</xdr:row>
      <xdr:rowOff>266700</xdr:rowOff>
    </xdr:to>
    <xdr:sp>
      <xdr:nvSpPr>
        <xdr:cNvPr id="16" name="Text Box 38"/>
        <xdr:cNvSpPr txBox="1">
          <a:spLocks noChangeArrowheads="1"/>
        </xdr:cNvSpPr>
      </xdr:nvSpPr>
      <xdr:spPr>
        <a:xfrm flipH="1">
          <a:off x="21650325" y="10772775"/>
          <a:ext cx="1619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学年末休業日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1076325</xdr:colOff>
      <xdr:row>12</xdr:row>
      <xdr:rowOff>104775</xdr:rowOff>
    </xdr:from>
    <xdr:to>
      <xdr:col>15</xdr:col>
      <xdr:colOff>1295400</xdr:colOff>
      <xdr:row>18</xdr:row>
      <xdr:rowOff>323850</xdr:rowOff>
    </xdr:to>
    <xdr:sp>
      <xdr:nvSpPr>
        <xdr:cNvPr id="17" name="正方形/長方形 17"/>
        <xdr:cNvSpPr>
          <a:spLocks/>
        </xdr:cNvSpPr>
      </xdr:nvSpPr>
      <xdr:spPr>
        <a:xfrm>
          <a:off x="9001125" y="4333875"/>
          <a:ext cx="219075" cy="244792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学校閉庁期間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66</xdr:row>
      <xdr:rowOff>161925</xdr:rowOff>
    </xdr:from>
    <xdr:to>
      <xdr:col>9</xdr:col>
      <xdr:colOff>238125</xdr:colOff>
      <xdr:row>67</xdr:row>
      <xdr:rowOff>0</xdr:rowOff>
    </xdr:to>
    <xdr:sp>
      <xdr:nvSpPr>
        <xdr:cNvPr id="1" name="Line 7"/>
        <xdr:cNvSpPr>
          <a:spLocks/>
        </xdr:cNvSpPr>
      </xdr:nvSpPr>
      <xdr:spPr>
        <a:xfrm>
          <a:off x="452437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1162050</xdr:colOff>
      <xdr:row>23</xdr:row>
      <xdr:rowOff>28575</xdr:rowOff>
    </xdr:from>
    <xdr:to>
      <xdr:col>12</xdr:col>
      <xdr:colOff>1181100</xdr:colOff>
      <xdr:row>33</xdr:row>
      <xdr:rowOff>352425</xdr:rowOff>
    </xdr:to>
    <xdr:sp>
      <xdr:nvSpPr>
        <xdr:cNvPr id="2" name="直線矢印コネクタ 17"/>
        <xdr:cNvSpPr>
          <a:spLocks/>
        </xdr:cNvSpPr>
      </xdr:nvSpPr>
      <xdr:spPr>
        <a:xfrm>
          <a:off x="7267575" y="8343900"/>
          <a:ext cx="9525" cy="403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1114425</xdr:colOff>
      <xdr:row>24</xdr:row>
      <xdr:rowOff>28575</xdr:rowOff>
    </xdr:from>
    <xdr:to>
      <xdr:col>9</xdr:col>
      <xdr:colOff>1257300</xdr:colOff>
      <xdr:row>30</xdr:row>
      <xdr:rowOff>314325</xdr:rowOff>
    </xdr:to>
    <xdr:sp>
      <xdr:nvSpPr>
        <xdr:cNvPr id="3" name="Text Box 13"/>
        <xdr:cNvSpPr txBox="1">
          <a:spLocks noChangeArrowheads="1"/>
        </xdr:cNvSpPr>
      </xdr:nvSpPr>
      <xdr:spPr>
        <a:xfrm flipH="1">
          <a:off x="5400675" y="8715375"/>
          <a:ext cx="1428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いのちを見つめる教育週間　～６月２８日　</a:t>
          </a:r>
        </a:p>
      </xdr:txBody>
    </xdr:sp>
    <xdr:clientData/>
  </xdr:twoCellAnchor>
  <xdr:twoCellAnchor>
    <xdr:from>
      <xdr:col>15</xdr:col>
      <xdr:colOff>1228725</xdr:colOff>
      <xdr:row>2</xdr:row>
      <xdr:rowOff>352425</xdr:rowOff>
    </xdr:from>
    <xdr:to>
      <xdr:col>15</xdr:col>
      <xdr:colOff>1238250</xdr:colOff>
      <xdr:row>33</xdr:row>
      <xdr:rowOff>47625</xdr:rowOff>
    </xdr:to>
    <xdr:sp>
      <xdr:nvSpPr>
        <xdr:cNvPr id="4" name="直線矢印コネクタ 17"/>
        <xdr:cNvSpPr>
          <a:spLocks/>
        </xdr:cNvSpPr>
      </xdr:nvSpPr>
      <xdr:spPr>
        <a:xfrm flipH="1">
          <a:off x="9153525" y="866775"/>
          <a:ext cx="9525" cy="11210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990600</xdr:colOff>
      <xdr:row>23</xdr:row>
      <xdr:rowOff>266700</xdr:rowOff>
    </xdr:from>
    <xdr:to>
      <xdr:col>12</xdr:col>
      <xdr:colOff>1333500</xdr:colOff>
      <xdr:row>29</xdr:row>
      <xdr:rowOff>85725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096125" y="8582025"/>
          <a:ext cx="342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夏期休業日</a:t>
          </a:r>
        </a:p>
      </xdr:txBody>
    </xdr:sp>
    <xdr:clientData/>
  </xdr:twoCellAnchor>
  <xdr:twoCellAnchor>
    <xdr:from>
      <xdr:col>15</xdr:col>
      <xdr:colOff>1152525</xdr:colOff>
      <xdr:row>5</xdr:row>
      <xdr:rowOff>85725</xdr:rowOff>
    </xdr:from>
    <xdr:to>
      <xdr:col>15</xdr:col>
      <xdr:colOff>1343025</xdr:colOff>
      <xdr:row>10</xdr:row>
      <xdr:rowOff>333375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9077325" y="1714500"/>
          <a:ext cx="1905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日</a:t>
          </a:r>
        </a:p>
      </xdr:txBody>
    </xdr:sp>
    <xdr:clientData/>
  </xdr:twoCellAnchor>
  <xdr:twoCellAnchor>
    <xdr:from>
      <xdr:col>27</xdr:col>
      <xdr:colOff>1238250</xdr:colOff>
      <xdr:row>5</xdr:row>
      <xdr:rowOff>333375</xdr:rowOff>
    </xdr:from>
    <xdr:to>
      <xdr:col>27</xdr:col>
      <xdr:colOff>1238250</xdr:colOff>
      <xdr:row>12</xdr:row>
      <xdr:rowOff>333375</xdr:rowOff>
    </xdr:to>
    <xdr:sp>
      <xdr:nvSpPr>
        <xdr:cNvPr id="7" name="直線矢印コネクタ 19"/>
        <xdr:cNvSpPr>
          <a:spLocks/>
        </xdr:cNvSpPr>
      </xdr:nvSpPr>
      <xdr:spPr>
        <a:xfrm>
          <a:off x="16440150" y="1962150"/>
          <a:ext cx="0" cy="2600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1152525</xdr:colOff>
      <xdr:row>26</xdr:row>
      <xdr:rowOff>371475</xdr:rowOff>
    </xdr:from>
    <xdr:to>
      <xdr:col>27</xdr:col>
      <xdr:colOff>1152525</xdr:colOff>
      <xdr:row>33</xdr:row>
      <xdr:rowOff>314325</xdr:rowOff>
    </xdr:to>
    <xdr:sp>
      <xdr:nvSpPr>
        <xdr:cNvPr id="8" name="直線矢印コネクタ 21"/>
        <xdr:cNvSpPr>
          <a:spLocks/>
        </xdr:cNvSpPr>
      </xdr:nvSpPr>
      <xdr:spPr>
        <a:xfrm flipH="1">
          <a:off x="16354425" y="9801225"/>
          <a:ext cx="0" cy="2543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1123950</xdr:colOff>
      <xdr:row>7</xdr:row>
      <xdr:rowOff>66675</xdr:rowOff>
    </xdr:from>
    <xdr:to>
      <xdr:col>27</xdr:col>
      <xdr:colOff>1343025</xdr:colOff>
      <xdr:row>10</xdr:row>
      <xdr:rowOff>28575</xdr:rowOff>
    </xdr:to>
    <xdr:sp>
      <xdr:nvSpPr>
        <xdr:cNvPr id="9" name="Text Box 29"/>
        <xdr:cNvSpPr txBox="1">
          <a:spLocks noChangeArrowheads="1"/>
        </xdr:cNvSpPr>
      </xdr:nvSpPr>
      <xdr:spPr>
        <a:xfrm flipH="1">
          <a:off x="16325850" y="2438400"/>
          <a:ext cx="2190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人権週間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1085850</xdr:colOff>
      <xdr:row>28</xdr:row>
      <xdr:rowOff>142875</xdr:rowOff>
    </xdr:from>
    <xdr:to>
      <xdr:col>27</xdr:col>
      <xdr:colOff>1257300</xdr:colOff>
      <xdr:row>33</xdr:row>
      <xdr:rowOff>28575</xdr:rowOff>
    </xdr:to>
    <xdr:sp>
      <xdr:nvSpPr>
        <xdr:cNvPr id="10" name="Text Box 34"/>
        <xdr:cNvSpPr txBox="1">
          <a:spLocks noChangeArrowheads="1"/>
        </xdr:cNvSpPr>
      </xdr:nvSpPr>
      <xdr:spPr>
        <a:xfrm flipH="1">
          <a:off x="16287750" y="10315575"/>
          <a:ext cx="1714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冬季休業日</a:t>
          </a:r>
        </a:p>
      </xdr:txBody>
    </xdr:sp>
    <xdr:clientData/>
  </xdr:twoCellAnchor>
  <xdr:twoCellAnchor>
    <xdr:from>
      <xdr:col>30</xdr:col>
      <xdr:colOff>1104900</xdr:colOff>
      <xdr:row>26</xdr:row>
      <xdr:rowOff>9525</xdr:rowOff>
    </xdr:from>
    <xdr:to>
      <xdr:col>30</xdr:col>
      <xdr:colOff>1104900</xdr:colOff>
      <xdr:row>32</xdr:row>
      <xdr:rowOff>352425</xdr:rowOff>
    </xdr:to>
    <xdr:sp>
      <xdr:nvSpPr>
        <xdr:cNvPr id="11" name="直線矢印コネクタ 37"/>
        <xdr:cNvSpPr>
          <a:spLocks/>
        </xdr:cNvSpPr>
      </xdr:nvSpPr>
      <xdr:spPr>
        <a:xfrm>
          <a:off x="18126075" y="9439275"/>
          <a:ext cx="0" cy="25717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1000125</xdr:colOff>
      <xdr:row>27</xdr:row>
      <xdr:rowOff>85725</xdr:rowOff>
    </xdr:from>
    <xdr:to>
      <xdr:col>30</xdr:col>
      <xdr:colOff>1200150</xdr:colOff>
      <xdr:row>30</xdr:row>
      <xdr:rowOff>323850</xdr:rowOff>
    </xdr:to>
    <xdr:sp>
      <xdr:nvSpPr>
        <xdr:cNvPr id="12" name="Text Box 34"/>
        <xdr:cNvSpPr txBox="1">
          <a:spLocks noChangeArrowheads="1"/>
        </xdr:cNvSpPr>
      </xdr:nvSpPr>
      <xdr:spPr>
        <a:xfrm flipH="1">
          <a:off x="18021300" y="9886950"/>
          <a:ext cx="2095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給食週間</a:t>
          </a:r>
        </a:p>
      </xdr:txBody>
    </xdr:sp>
    <xdr:clientData/>
  </xdr:twoCellAnchor>
  <xdr:twoCellAnchor>
    <xdr:from>
      <xdr:col>30</xdr:col>
      <xdr:colOff>1076325</xdr:colOff>
      <xdr:row>3</xdr:row>
      <xdr:rowOff>28575</xdr:rowOff>
    </xdr:from>
    <xdr:to>
      <xdr:col>30</xdr:col>
      <xdr:colOff>1076325</xdr:colOff>
      <xdr:row>10</xdr:row>
      <xdr:rowOff>28575</xdr:rowOff>
    </xdr:to>
    <xdr:sp>
      <xdr:nvSpPr>
        <xdr:cNvPr id="13" name="直線矢印コネクタ 46"/>
        <xdr:cNvSpPr>
          <a:spLocks/>
        </xdr:cNvSpPr>
      </xdr:nvSpPr>
      <xdr:spPr>
        <a:xfrm>
          <a:off x="18097500" y="914400"/>
          <a:ext cx="0" cy="2600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1000125</xdr:colOff>
      <xdr:row>4</xdr:row>
      <xdr:rowOff>200025</xdr:rowOff>
    </xdr:from>
    <xdr:to>
      <xdr:col>30</xdr:col>
      <xdr:colOff>1190625</xdr:colOff>
      <xdr:row>8</xdr:row>
      <xdr:rowOff>114300</xdr:rowOff>
    </xdr:to>
    <xdr:sp>
      <xdr:nvSpPr>
        <xdr:cNvPr id="14" name="Text Box 37"/>
        <xdr:cNvSpPr txBox="1">
          <a:spLocks noChangeArrowheads="1"/>
        </xdr:cNvSpPr>
      </xdr:nvSpPr>
      <xdr:spPr>
        <a:xfrm flipH="1">
          <a:off x="18021300" y="1457325"/>
          <a:ext cx="1905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冬季休業日</a:t>
          </a:r>
        </a:p>
      </xdr:txBody>
    </xdr:sp>
    <xdr:clientData/>
  </xdr:twoCellAnchor>
  <xdr:twoCellAnchor>
    <xdr:from>
      <xdr:col>36</xdr:col>
      <xdr:colOff>1066800</xdr:colOff>
      <xdr:row>27</xdr:row>
      <xdr:rowOff>9525</xdr:rowOff>
    </xdr:from>
    <xdr:to>
      <xdr:col>36</xdr:col>
      <xdr:colOff>1076325</xdr:colOff>
      <xdr:row>33</xdr:row>
      <xdr:rowOff>352425</xdr:rowOff>
    </xdr:to>
    <xdr:sp>
      <xdr:nvSpPr>
        <xdr:cNvPr id="15" name="直線矢印コネクタ 37"/>
        <xdr:cNvSpPr>
          <a:spLocks/>
        </xdr:cNvSpPr>
      </xdr:nvSpPr>
      <xdr:spPr>
        <a:xfrm rot="5400000">
          <a:off x="21726525" y="9810750"/>
          <a:ext cx="9525" cy="2571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990600</xdr:colOff>
      <xdr:row>29</xdr:row>
      <xdr:rowOff>228600</xdr:rowOff>
    </xdr:from>
    <xdr:to>
      <xdr:col>36</xdr:col>
      <xdr:colOff>1152525</xdr:colOff>
      <xdr:row>32</xdr:row>
      <xdr:rowOff>266700</xdr:rowOff>
    </xdr:to>
    <xdr:sp>
      <xdr:nvSpPr>
        <xdr:cNvPr id="16" name="Text Box 38"/>
        <xdr:cNvSpPr txBox="1">
          <a:spLocks noChangeArrowheads="1"/>
        </xdr:cNvSpPr>
      </xdr:nvSpPr>
      <xdr:spPr>
        <a:xfrm flipH="1">
          <a:off x="21650325" y="10772775"/>
          <a:ext cx="1619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学年末休業日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1076325</xdr:colOff>
      <xdr:row>12</xdr:row>
      <xdr:rowOff>104775</xdr:rowOff>
    </xdr:from>
    <xdr:to>
      <xdr:col>15</xdr:col>
      <xdr:colOff>1295400</xdr:colOff>
      <xdr:row>18</xdr:row>
      <xdr:rowOff>323850</xdr:rowOff>
    </xdr:to>
    <xdr:sp>
      <xdr:nvSpPr>
        <xdr:cNvPr id="17" name="正方形/長方形 17"/>
        <xdr:cNvSpPr>
          <a:spLocks/>
        </xdr:cNvSpPr>
      </xdr:nvSpPr>
      <xdr:spPr>
        <a:xfrm>
          <a:off x="9001125" y="4333875"/>
          <a:ext cx="219075" cy="244792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学校閉庁期間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8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1.875" style="0" customWidth="1"/>
    <col min="2" max="3" width="3.125" style="10" customWidth="1"/>
    <col min="4" max="4" width="17.625" style="0" customWidth="1"/>
    <col min="5" max="5" width="3.125" style="0" customWidth="1"/>
    <col min="6" max="6" width="3.50390625" style="10" bestFit="1" customWidth="1"/>
    <col min="7" max="7" width="17.625" style="0" customWidth="1"/>
    <col min="8" max="8" width="3.125" style="0" customWidth="1"/>
    <col min="9" max="9" width="3.125" style="10" customWidth="1"/>
    <col min="10" max="10" width="17.625" style="0" customWidth="1"/>
    <col min="11" max="11" width="3.125" style="0" customWidth="1"/>
    <col min="12" max="12" width="3.125" style="10" customWidth="1"/>
    <col min="13" max="13" width="17.625" style="11" customWidth="1"/>
    <col min="14" max="15" width="3.125" style="10" customWidth="1"/>
    <col min="16" max="16" width="17.625" style="0" customWidth="1"/>
    <col min="17" max="17" width="3.125" style="0" customWidth="1"/>
    <col min="18" max="18" width="3.125" style="10" customWidth="1"/>
    <col min="19" max="19" width="17.625" style="0" customWidth="1"/>
    <col min="20" max="20" width="3.125" style="0" customWidth="1"/>
    <col min="21" max="21" width="3.125" style="10" customWidth="1"/>
    <col min="22" max="22" width="17.625" style="0" customWidth="1"/>
    <col min="23" max="23" width="3.125" style="0" customWidth="1"/>
    <col min="24" max="24" width="3.125" style="10" customWidth="1"/>
    <col min="25" max="25" width="17.625" style="0" customWidth="1"/>
    <col min="26" max="27" width="3.125" style="10" customWidth="1"/>
    <col min="28" max="28" width="17.625" style="0" customWidth="1"/>
    <col min="29" max="29" width="3.125" style="0" customWidth="1"/>
    <col min="30" max="30" width="3.125" style="10" customWidth="1"/>
    <col min="31" max="31" width="17.625" style="0" customWidth="1"/>
    <col min="32" max="32" width="3.125" style="0" customWidth="1"/>
    <col min="33" max="33" width="3.125" style="10" customWidth="1"/>
    <col min="34" max="34" width="17.625" style="0" customWidth="1"/>
    <col min="35" max="35" width="3.125" style="0" customWidth="1"/>
    <col min="36" max="36" width="3.125" style="10" customWidth="1"/>
    <col min="37" max="37" width="17.625" style="0" customWidth="1"/>
  </cols>
  <sheetData>
    <row r="1" spans="2:37" ht="23.25">
      <c r="B1" s="1" t="s">
        <v>0</v>
      </c>
      <c r="C1" s="2"/>
      <c r="D1" s="193" t="s">
        <v>1</v>
      </c>
      <c r="E1" s="193"/>
      <c r="F1" s="193"/>
      <c r="G1" s="193"/>
      <c r="H1" s="3"/>
      <c r="I1" s="1"/>
      <c r="J1" s="4" t="s">
        <v>2</v>
      </c>
      <c r="K1" s="5"/>
      <c r="L1" s="2"/>
      <c r="M1" s="6"/>
      <c r="N1" s="1"/>
      <c r="O1" s="1"/>
      <c r="P1" s="7"/>
      <c r="Q1" s="3"/>
      <c r="R1" s="1"/>
      <c r="S1" s="8"/>
      <c r="T1" s="8"/>
      <c r="U1" s="2"/>
      <c r="V1" s="8"/>
      <c r="W1" s="3"/>
      <c r="X1" s="1"/>
      <c r="Y1" s="8"/>
      <c r="Z1" s="1"/>
      <c r="AA1" s="1"/>
      <c r="AB1" s="8"/>
      <c r="AC1" s="8"/>
      <c r="AD1" s="2"/>
      <c r="AE1" s="9"/>
      <c r="AF1" s="3"/>
      <c r="AG1" s="1"/>
      <c r="AH1" s="194" t="s">
        <v>3</v>
      </c>
      <c r="AI1" s="194"/>
      <c r="AJ1" s="194"/>
      <c r="AK1" s="194"/>
    </row>
    <row r="2" spans="8:37" ht="16.5" thickBot="1">
      <c r="H2" s="195" t="s">
        <v>4</v>
      </c>
      <c r="I2" s="195"/>
      <c r="J2" s="195"/>
      <c r="K2" s="5"/>
      <c r="P2" s="12">
        <v>44145</v>
      </c>
      <c r="Q2" s="196" t="s">
        <v>5</v>
      </c>
      <c r="R2" s="196"/>
      <c r="S2" s="196"/>
      <c r="AB2" s="12">
        <f>P2</f>
        <v>44145</v>
      </c>
      <c r="AC2" s="196" t="s">
        <v>5</v>
      </c>
      <c r="AD2" s="196"/>
      <c r="AE2" s="196"/>
      <c r="AF2" s="13"/>
      <c r="AG2" s="13"/>
      <c r="AH2" s="197">
        <f ca="1">NOW()</f>
        <v>44341.44549421296</v>
      </c>
      <c r="AI2" s="197"/>
      <c r="AJ2" s="197"/>
      <c r="AK2" s="14" t="s">
        <v>6</v>
      </c>
    </row>
    <row r="3" spans="2:38" s="10" customFormat="1" ht="29.25" customHeight="1" thickBot="1">
      <c r="B3" s="15"/>
      <c r="C3" s="198" t="s">
        <v>7</v>
      </c>
      <c r="D3" s="199"/>
      <c r="E3" s="15"/>
      <c r="F3" s="198" t="s">
        <v>8</v>
      </c>
      <c r="G3" s="200"/>
      <c r="H3" s="15"/>
      <c r="I3" s="198" t="s">
        <v>9</v>
      </c>
      <c r="J3" s="199"/>
      <c r="K3" s="15"/>
      <c r="L3" s="198" t="s">
        <v>10</v>
      </c>
      <c r="M3" s="199"/>
      <c r="N3" s="15"/>
      <c r="O3" s="198" t="s">
        <v>11</v>
      </c>
      <c r="P3" s="199"/>
      <c r="Q3" s="15"/>
      <c r="R3" s="198" t="s">
        <v>12</v>
      </c>
      <c r="S3" s="199"/>
      <c r="T3" s="15"/>
      <c r="U3" s="198" t="s">
        <v>13</v>
      </c>
      <c r="V3" s="199"/>
      <c r="W3" s="15"/>
      <c r="X3" s="198" t="s">
        <v>14</v>
      </c>
      <c r="Y3" s="200"/>
      <c r="Z3" s="15"/>
      <c r="AA3" s="198" t="s">
        <v>15</v>
      </c>
      <c r="AB3" s="200"/>
      <c r="AC3" s="15"/>
      <c r="AD3" s="198" t="s">
        <v>16</v>
      </c>
      <c r="AE3" s="200"/>
      <c r="AF3" s="15"/>
      <c r="AG3" s="198" t="s">
        <v>17</v>
      </c>
      <c r="AH3" s="200"/>
      <c r="AI3" s="15"/>
      <c r="AJ3" s="198" t="s">
        <v>18</v>
      </c>
      <c r="AK3" s="199"/>
      <c r="AL3"/>
    </row>
    <row r="4" spans="2:37" ht="29.25" customHeight="1">
      <c r="B4" s="16">
        <v>1</v>
      </c>
      <c r="C4" s="17">
        <f>DATE($D$56,B$57,B4)</f>
        <v>44287</v>
      </c>
      <c r="D4" s="18" t="s">
        <v>19</v>
      </c>
      <c r="E4" s="19">
        <v>1</v>
      </c>
      <c r="F4" s="20">
        <f>DATE($D$56,E$57,E4)</f>
        <v>44317</v>
      </c>
      <c r="G4" s="21" t="s">
        <v>20</v>
      </c>
      <c r="H4" s="22">
        <v>1</v>
      </c>
      <c r="I4" s="23">
        <f>DATE($D$56,H$57,H4)</f>
        <v>44348</v>
      </c>
      <c r="J4" s="24" t="s">
        <v>21</v>
      </c>
      <c r="K4" s="22">
        <v>1</v>
      </c>
      <c r="L4" s="23">
        <f>DATE($D$56,K$57,K4)</f>
        <v>44378</v>
      </c>
      <c r="M4" s="25" t="s">
        <v>22</v>
      </c>
      <c r="N4" s="19">
        <v>1</v>
      </c>
      <c r="O4" s="20">
        <f>DATE($D$56,N$57,N4)</f>
        <v>44409</v>
      </c>
      <c r="P4" s="21" t="s">
        <v>20</v>
      </c>
      <c r="Q4" s="22">
        <v>1</v>
      </c>
      <c r="R4" s="23">
        <f>DATE($D$56,Q$57,Q4)</f>
        <v>44440</v>
      </c>
      <c r="S4" s="25" t="s">
        <v>23</v>
      </c>
      <c r="T4" s="22">
        <v>1</v>
      </c>
      <c r="U4" s="23">
        <f>DATE($D$56,T$57,T4)</f>
        <v>44470</v>
      </c>
      <c r="V4" s="26" t="s">
        <v>24</v>
      </c>
      <c r="W4" s="22">
        <v>1</v>
      </c>
      <c r="X4" s="23">
        <f>DATE($D$56,W$57,W4)</f>
        <v>44501</v>
      </c>
      <c r="Y4" s="26" t="s">
        <v>25</v>
      </c>
      <c r="Z4" s="22">
        <v>1</v>
      </c>
      <c r="AA4" s="23">
        <f>DATE($D$56,Z$57,Z4)</f>
        <v>44531</v>
      </c>
      <c r="AB4" s="27" t="s">
        <v>26</v>
      </c>
      <c r="AC4" s="19">
        <v>1</v>
      </c>
      <c r="AD4" s="20">
        <f>DATE($D$56+1,AC$57,AC4)</f>
        <v>44562</v>
      </c>
      <c r="AE4" s="28" t="s">
        <v>27</v>
      </c>
      <c r="AF4" s="22">
        <v>1</v>
      </c>
      <c r="AG4" s="23">
        <f>DATE($D$56+1,AF$57,AF4)</f>
        <v>44593</v>
      </c>
      <c r="AH4" s="26" t="s">
        <v>28</v>
      </c>
      <c r="AI4" s="22">
        <v>1</v>
      </c>
      <c r="AJ4" s="23">
        <f>DATE($D$56+1,AI$57,AI4)</f>
        <v>44621</v>
      </c>
      <c r="AK4" s="25" t="s">
        <v>29</v>
      </c>
    </row>
    <row r="5" spans="2:37" ht="29.25" customHeight="1">
      <c r="B5" s="29">
        <v>2</v>
      </c>
      <c r="C5" s="30">
        <f aca="true" t="shared" si="0" ref="C5:C33">DATE($D$56,B$57,B5)</f>
        <v>44288</v>
      </c>
      <c r="D5" s="31" t="s">
        <v>30</v>
      </c>
      <c r="E5" s="32">
        <v>2</v>
      </c>
      <c r="F5" s="33">
        <f aca="true" t="shared" si="1" ref="F5:F34">DATE($D$56,E$57,E5)</f>
        <v>44318</v>
      </c>
      <c r="G5" s="34"/>
      <c r="H5" s="35">
        <v>2</v>
      </c>
      <c r="I5" s="36">
        <f aca="true" t="shared" si="2" ref="I5:I33">DATE($D$56,H$57,H5)</f>
        <v>44349</v>
      </c>
      <c r="J5" s="37" t="s">
        <v>31</v>
      </c>
      <c r="K5" s="35">
        <v>2</v>
      </c>
      <c r="L5" s="36">
        <f aca="true" t="shared" si="3" ref="L5:L34">DATE($D$56,K$57,K5)</f>
        <v>44379</v>
      </c>
      <c r="M5" s="38" t="s">
        <v>32</v>
      </c>
      <c r="N5" s="29">
        <v>2</v>
      </c>
      <c r="O5" s="30">
        <f aca="true" t="shared" si="4" ref="O5:O34">DATE($D$56,N$57,N5)</f>
        <v>44410</v>
      </c>
      <c r="P5" s="39"/>
      <c r="Q5" s="35">
        <v>2</v>
      </c>
      <c r="R5" s="36">
        <f aca="true" t="shared" si="5" ref="R5:R33">DATE($D$56,Q$57,Q5)</f>
        <v>44441</v>
      </c>
      <c r="S5" s="40" t="s">
        <v>33</v>
      </c>
      <c r="T5" s="32">
        <v>2</v>
      </c>
      <c r="U5" s="33">
        <f aca="true" t="shared" si="6" ref="U5:U34">DATE($D$56,T$57,T5)</f>
        <v>44471</v>
      </c>
      <c r="V5" s="41"/>
      <c r="W5" s="35">
        <v>2</v>
      </c>
      <c r="X5" s="36">
        <f aca="true" t="shared" si="7" ref="X5:X33">DATE($D$56,W$57,W5)</f>
        <v>44502</v>
      </c>
      <c r="Y5" s="42" t="s">
        <v>34</v>
      </c>
      <c r="Z5" s="35">
        <v>2</v>
      </c>
      <c r="AA5" s="36">
        <f aca="true" t="shared" si="8" ref="AA5:AA34">DATE($D$56,Z$57,Z5)</f>
        <v>44532</v>
      </c>
      <c r="AB5" s="38" t="s">
        <v>35</v>
      </c>
      <c r="AC5" s="32">
        <v>2</v>
      </c>
      <c r="AD5" s="33">
        <f aca="true" t="shared" si="9" ref="AD5:AD34">DATE($D$56+1,AC$57,AC5)</f>
        <v>44563</v>
      </c>
      <c r="AE5" s="43" t="s">
        <v>36</v>
      </c>
      <c r="AF5" s="35">
        <v>2</v>
      </c>
      <c r="AG5" s="36">
        <f aca="true" t="shared" si="10" ref="AG5:AG31">DATE($D$56+1,AF$57,AF5)</f>
        <v>44594</v>
      </c>
      <c r="AH5" s="44" t="s">
        <v>37</v>
      </c>
      <c r="AI5" s="35">
        <v>2</v>
      </c>
      <c r="AJ5" s="36">
        <f aca="true" t="shared" si="11" ref="AJ5:AJ34">DATE($D$56+1,AI$57,AI5)</f>
        <v>44622</v>
      </c>
      <c r="AK5" s="38" t="s">
        <v>38</v>
      </c>
    </row>
    <row r="6" spans="2:37" ht="29.25" customHeight="1">
      <c r="B6" s="32">
        <v>3</v>
      </c>
      <c r="C6" s="33">
        <f t="shared" si="0"/>
        <v>44289</v>
      </c>
      <c r="D6" s="45"/>
      <c r="E6" s="32">
        <v>3</v>
      </c>
      <c r="F6" s="33">
        <f t="shared" si="1"/>
        <v>44319</v>
      </c>
      <c r="G6" s="34" t="s">
        <v>39</v>
      </c>
      <c r="H6" s="35">
        <v>3</v>
      </c>
      <c r="I6" s="36">
        <f t="shared" si="2"/>
        <v>44350</v>
      </c>
      <c r="J6" s="38" t="s">
        <v>40</v>
      </c>
      <c r="K6" s="32">
        <v>3</v>
      </c>
      <c r="L6" s="33">
        <f t="shared" si="3"/>
        <v>44380</v>
      </c>
      <c r="M6" s="46" t="s">
        <v>41</v>
      </c>
      <c r="N6" s="29">
        <v>3</v>
      </c>
      <c r="O6" s="30">
        <f t="shared" si="4"/>
        <v>44411</v>
      </c>
      <c r="P6" s="47"/>
      <c r="Q6" s="35">
        <v>3</v>
      </c>
      <c r="R6" s="36">
        <f t="shared" si="5"/>
        <v>44442</v>
      </c>
      <c r="S6" s="48" t="s">
        <v>42</v>
      </c>
      <c r="T6" s="32">
        <v>3</v>
      </c>
      <c r="U6" s="33">
        <f t="shared" si="6"/>
        <v>44472</v>
      </c>
      <c r="V6" s="34"/>
      <c r="W6" s="32">
        <v>3</v>
      </c>
      <c r="X6" s="33">
        <f t="shared" si="7"/>
        <v>44503</v>
      </c>
      <c r="Y6" s="34" t="s">
        <v>43</v>
      </c>
      <c r="Z6" s="35">
        <v>3</v>
      </c>
      <c r="AA6" s="36">
        <f t="shared" si="8"/>
        <v>44533</v>
      </c>
      <c r="AB6" s="38" t="s">
        <v>44</v>
      </c>
      <c r="AC6" s="29">
        <v>3</v>
      </c>
      <c r="AD6" s="30">
        <f t="shared" si="9"/>
        <v>44564</v>
      </c>
      <c r="AE6" s="49" t="s">
        <v>36</v>
      </c>
      <c r="AF6" s="35">
        <v>3</v>
      </c>
      <c r="AG6" s="36">
        <f t="shared" si="10"/>
        <v>44595</v>
      </c>
      <c r="AH6" s="50" t="s">
        <v>45</v>
      </c>
      <c r="AI6" s="35">
        <v>3</v>
      </c>
      <c r="AJ6" s="36">
        <f t="shared" si="11"/>
        <v>44623</v>
      </c>
      <c r="AK6" s="51" t="s">
        <v>46</v>
      </c>
    </row>
    <row r="7" spans="2:37" ht="29.25" customHeight="1">
      <c r="B7" s="32">
        <v>4</v>
      </c>
      <c r="C7" s="33">
        <f t="shared" si="0"/>
        <v>44290</v>
      </c>
      <c r="D7" s="45"/>
      <c r="E7" s="32">
        <v>4</v>
      </c>
      <c r="F7" s="33">
        <f t="shared" si="1"/>
        <v>44320</v>
      </c>
      <c r="G7" s="34" t="s">
        <v>47</v>
      </c>
      <c r="H7" s="35">
        <v>4</v>
      </c>
      <c r="I7" s="36">
        <f t="shared" si="2"/>
        <v>44351</v>
      </c>
      <c r="J7" s="51"/>
      <c r="K7" s="32">
        <v>4</v>
      </c>
      <c r="L7" s="33">
        <f t="shared" si="3"/>
        <v>44381</v>
      </c>
      <c r="M7" s="46" t="s">
        <v>41</v>
      </c>
      <c r="N7" s="29">
        <v>4</v>
      </c>
      <c r="O7" s="30">
        <f t="shared" si="4"/>
        <v>44412</v>
      </c>
      <c r="P7" s="52" t="s">
        <v>48</v>
      </c>
      <c r="Q7" s="32">
        <v>4</v>
      </c>
      <c r="R7" s="33">
        <f t="shared" si="5"/>
        <v>44443</v>
      </c>
      <c r="S7" s="53"/>
      <c r="T7" s="35">
        <v>4</v>
      </c>
      <c r="U7" s="36">
        <f t="shared" si="6"/>
        <v>44473</v>
      </c>
      <c r="V7" s="51"/>
      <c r="W7" s="35">
        <v>4</v>
      </c>
      <c r="X7" s="36">
        <f t="shared" si="7"/>
        <v>44504</v>
      </c>
      <c r="Y7" s="38" t="s">
        <v>49</v>
      </c>
      <c r="Z7" s="54">
        <v>4</v>
      </c>
      <c r="AA7" s="55">
        <f t="shared" si="8"/>
        <v>44534</v>
      </c>
      <c r="AB7" s="56"/>
      <c r="AC7" s="29">
        <v>4</v>
      </c>
      <c r="AD7" s="30">
        <f t="shared" si="9"/>
        <v>44565</v>
      </c>
      <c r="AE7" s="49"/>
      <c r="AF7" s="35">
        <v>4</v>
      </c>
      <c r="AG7" s="36">
        <f t="shared" si="10"/>
        <v>44596</v>
      </c>
      <c r="AH7" s="42" t="s">
        <v>50</v>
      </c>
      <c r="AI7" s="35">
        <v>4</v>
      </c>
      <c r="AJ7" s="36">
        <f t="shared" si="11"/>
        <v>44624</v>
      </c>
      <c r="AK7" s="38"/>
    </row>
    <row r="8" spans="2:37" ht="29.25" customHeight="1">
      <c r="B8" s="29">
        <v>5</v>
      </c>
      <c r="C8" s="30">
        <f t="shared" si="0"/>
        <v>44291</v>
      </c>
      <c r="D8" s="57" t="s">
        <v>51</v>
      </c>
      <c r="E8" s="32">
        <v>5</v>
      </c>
      <c r="F8" s="33">
        <f t="shared" si="1"/>
        <v>44321</v>
      </c>
      <c r="G8" s="34" t="s">
        <v>52</v>
      </c>
      <c r="H8" s="32">
        <v>5</v>
      </c>
      <c r="I8" s="33">
        <f t="shared" si="2"/>
        <v>44352</v>
      </c>
      <c r="J8" s="58"/>
      <c r="K8" s="35">
        <v>5</v>
      </c>
      <c r="L8" s="36">
        <f t="shared" si="3"/>
        <v>44382</v>
      </c>
      <c r="M8" s="37"/>
      <c r="N8" s="29">
        <v>5</v>
      </c>
      <c r="O8" s="30">
        <f t="shared" si="4"/>
        <v>44413</v>
      </c>
      <c r="P8" s="52" t="s">
        <v>53</v>
      </c>
      <c r="Q8" s="32">
        <v>5</v>
      </c>
      <c r="R8" s="33">
        <f t="shared" si="5"/>
        <v>44444</v>
      </c>
      <c r="S8" s="34"/>
      <c r="T8" s="35">
        <v>5</v>
      </c>
      <c r="U8" s="36">
        <f t="shared" si="6"/>
        <v>44474</v>
      </c>
      <c r="V8" s="37" t="s">
        <v>54</v>
      </c>
      <c r="W8" s="35">
        <v>5</v>
      </c>
      <c r="X8" s="36">
        <f t="shared" si="7"/>
        <v>44505</v>
      </c>
      <c r="Y8" s="42" t="s">
        <v>55</v>
      </c>
      <c r="Z8" s="54">
        <v>5</v>
      </c>
      <c r="AA8" s="55">
        <f t="shared" si="8"/>
        <v>44535</v>
      </c>
      <c r="AB8" s="45"/>
      <c r="AC8" s="29">
        <v>5</v>
      </c>
      <c r="AD8" s="30">
        <f t="shared" si="9"/>
        <v>44566</v>
      </c>
      <c r="AE8" s="49"/>
      <c r="AF8" s="32">
        <v>5</v>
      </c>
      <c r="AG8" s="33">
        <f t="shared" si="10"/>
        <v>44597</v>
      </c>
      <c r="AH8" s="59"/>
      <c r="AI8" s="54">
        <v>5</v>
      </c>
      <c r="AJ8" s="55">
        <f t="shared" si="11"/>
        <v>44625</v>
      </c>
      <c r="AK8" s="46"/>
    </row>
    <row r="9" spans="2:37" ht="29.25" customHeight="1">
      <c r="B9" s="35">
        <v>6</v>
      </c>
      <c r="C9" s="36">
        <f t="shared" si="0"/>
        <v>44292</v>
      </c>
      <c r="D9" s="38" t="s">
        <v>56</v>
      </c>
      <c r="E9" s="35">
        <v>6</v>
      </c>
      <c r="F9" s="36">
        <f t="shared" si="1"/>
        <v>44322</v>
      </c>
      <c r="G9" s="38" t="s">
        <v>57</v>
      </c>
      <c r="H9" s="32">
        <v>6</v>
      </c>
      <c r="I9" s="33">
        <f t="shared" si="2"/>
        <v>44353</v>
      </c>
      <c r="J9" s="60"/>
      <c r="K9" s="35">
        <v>6</v>
      </c>
      <c r="L9" s="36">
        <f t="shared" si="3"/>
        <v>44383</v>
      </c>
      <c r="M9" s="37"/>
      <c r="N9" s="29">
        <v>6</v>
      </c>
      <c r="O9" s="30">
        <f t="shared" si="4"/>
        <v>44414</v>
      </c>
      <c r="P9" s="52"/>
      <c r="Q9" s="35">
        <v>6</v>
      </c>
      <c r="R9" s="36">
        <f t="shared" si="5"/>
        <v>44445</v>
      </c>
      <c r="S9" s="61"/>
      <c r="T9" s="35">
        <v>6</v>
      </c>
      <c r="U9" s="36">
        <f t="shared" si="6"/>
        <v>44475</v>
      </c>
      <c r="V9" s="38"/>
      <c r="W9" s="32">
        <v>6</v>
      </c>
      <c r="X9" s="33">
        <f t="shared" si="7"/>
        <v>44506</v>
      </c>
      <c r="Y9" s="59"/>
      <c r="Z9" s="35">
        <v>6</v>
      </c>
      <c r="AA9" s="36">
        <f t="shared" si="8"/>
        <v>44536</v>
      </c>
      <c r="AB9" s="62"/>
      <c r="AC9" s="29">
        <v>6</v>
      </c>
      <c r="AD9" s="30">
        <f t="shared" si="9"/>
        <v>44567</v>
      </c>
      <c r="AE9" s="47"/>
      <c r="AF9" s="32">
        <v>6</v>
      </c>
      <c r="AG9" s="33">
        <f t="shared" si="10"/>
        <v>44598</v>
      </c>
      <c r="AH9" s="45"/>
      <c r="AI9" s="54">
        <v>6</v>
      </c>
      <c r="AJ9" s="55">
        <f t="shared" si="11"/>
        <v>44626</v>
      </c>
      <c r="AK9" s="34"/>
    </row>
    <row r="10" spans="2:37" ht="29.25" customHeight="1">
      <c r="B10" s="35">
        <v>7</v>
      </c>
      <c r="C10" s="36">
        <f t="shared" si="0"/>
        <v>44293</v>
      </c>
      <c r="D10" s="63" t="s">
        <v>58</v>
      </c>
      <c r="E10" s="35">
        <v>7</v>
      </c>
      <c r="F10" s="36">
        <f t="shared" si="1"/>
        <v>44323</v>
      </c>
      <c r="G10" s="37" t="s">
        <v>59</v>
      </c>
      <c r="H10" s="35">
        <v>7</v>
      </c>
      <c r="I10" s="36">
        <f t="shared" si="2"/>
        <v>44354</v>
      </c>
      <c r="J10" s="64" t="s">
        <v>60</v>
      </c>
      <c r="K10" s="35">
        <v>7</v>
      </c>
      <c r="L10" s="36">
        <f t="shared" si="3"/>
        <v>44384</v>
      </c>
      <c r="M10" s="63" t="s">
        <v>61</v>
      </c>
      <c r="N10" s="54">
        <v>7</v>
      </c>
      <c r="O10" s="55">
        <f t="shared" si="4"/>
        <v>44415</v>
      </c>
      <c r="P10" s="58"/>
      <c r="Q10" s="35">
        <v>7</v>
      </c>
      <c r="R10" s="36">
        <f t="shared" si="5"/>
        <v>44446</v>
      </c>
      <c r="S10" s="37" t="s">
        <v>62</v>
      </c>
      <c r="T10" s="35">
        <v>7</v>
      </c>
      <c r="U10" s="36">
        <f t="shared" si="6"/>
        <v>44476</v>
      </c>
      <c r="V10" s="65" t="s">
        <v>63</v>
      </c>
      <c r="W10" s="32">
        <v>7</v>
      </c>
      <c r="X10" s="33">
        <f t="shared" si="7"/>
        <v>44507</v>
      </c>
      <c r="Y10" s="34"/>
      <c r="Z10" s="35">
        <v>7</v>
      </c>
      <c r="AA10" s="36">
        <f t="shared" si="8"/>
        <v>44537</v>
      </c>
      <c r="AB10" s="62"/>
      <c r="AC10" s="29">
        <v>7</v>
      </c>
      <c r="AD10" s="30">
        <f t="shared" si="9"/>
        <v>44568</v>
      </c>
      <c r="AE10" s="31"/>
      <c r="AF10" s="35">
        <v>7</v>
      </c>
      <c r="AG10" s="36">
        <f t="shared" si="10"/>
        <v>44599</v>
      </c>
      <c r="AH10" s="66"/>
      <c r="AI10" s="35">
        <v>7</v>
      </c>
      <c r="AJ10" s="36">
        <f t="shared" si="11"/>
        <v>44627</v>
      </c>
      <c r="AK10" s="61"/>
    </row>
    <row r="11" spans="2:37" ht="29.25" customHeight="1">
      <c r="B11" s="35">
        <v>8</v>
      </c>
      <c r="C11" s="36">
        <f t="shared" si="0"/>
        <v>44294</v>
      </c>
      <c r="D11" s="38" t="s">
        <v>64</v>
      </c>
      <c r="E11" s="32">
        <v>8</v>
      </c>
      <c r="F11" s="33">
        <f t="shared" si="1"/>
        <v>44324</v>
      </c>
      <c r="G11" s="34"/>
      <c r="H11" s="35">
        <v>8</v>
      </c>
      <c r="I11" s="36">
        <f t="shared" si="2"/>
        <v>44355</v>
      </c>
      <c r="J11" s="38"/>
      <c r="K11" s="35">
        <v>8</v>
      </c>
      <c r="L11" s="36">
        <f t="shared" si="3"/>
        <v>44385</v>
      </c>
      <c r="M11" s="44" t="s">
        <v>65</v>
      </c>
      <c r="N11" s="54">
        <v>8</v>
      </c>
      <c r="O11" s="55">
        <f t="shared" si="4"/>
        <v>44416</v>
      </c>
      <c r="P11" s="58"/>
      <c r="Q11" s="35">
        <v>8</v>
      </c>
      <c r="R11" s="36">
        <f t="shared" si="5"/>
        <v>44447</v>
      </c>
      <c r="S11" s="67" t="s">
        <v>48</v>
      </c>
      <c r="T11" s="35">
        <v>8</v>
      </c>
      <c r="U11" s="36">
        <f t="shared" si="6"/>
        <v>44477</v>
      </c>
      <c r="V11" s="38" t="s">
        <v>66</v>
      </c>
      <c r="W11" s="35">
        <v>8</v>
      </c>
      <c r="X11" s="36">
        <f t="shared" si="7"/>
        <v>44508</v>
      </c>
      <c r="Y11" s="61"/>
      <c r="Z11" s="35">
        <v>8</v>
      </c>
      <c r="AA11" s="36">
        <f t="shared" si="8"/>
        <v>44538</v>
      </c>
      <c r="AB11" s="51" t="s">
        <v>67</v>
      </c>
      <c r="AC11" s="32">
        <v>8</v>
      </c>
      <c r="AD11" s="33">
        <f t="shared" si="9"/>
        <v>44569</v>
      </c>
      <c r="AE11" s="60"/>
      <c r="AF11" s="35">
        <v>8</v>
      </c>
      <c r="AG11" s="36">
        <f t="shared" si="10"/>
        <v>44600</v>
      </c>
      <c r="AH11" s="66"/>
      <c r="AI11" s="35">
        <v>8</v>
      </c>
      <c r="AJ11" s="36">
        <f t="shared" si="11"/>
        <v>44628</v>
      </c>
      <c r="AK11" s="38"/>
    </row>
    <row r="12" spans="2:37" ht="29.25" customHeight="1">
      <c r="B12" s="35">
        <v>9</v>
      </c>
      <c r="C12" s="36">
        <f t="shared" si="0"/>
        <v>44295</v>
      </c>
      <c r="D12" s="37"/>
      <c r="E12" s="32">
        <v>9</v>
      </c>
      <c r="F12" s="33">
        <f t="shared" si="1"/>
        <v>44325</v>
      </c>
      <c r="G12" s="34"/>
      <c r="H12" s="35">
        <v>9</v>
      </c>
      <c r="I12" s="36">
        <f t="shared" si="2"/>
        <v>44356</v>
      </c>
      <c r="J12" s="42" t="s">
        <v>48</v>
      </c>
      <c r="K12" s="35">
        <v>9</v>
      </c>
      <c r="L12" s="36">
        <f t="shared" si="3"/>
        <v>44386</v>
      </c>
      <c r="M12" s="68" t="s">
        <v>68</v>
      </c>
      <c r="N12" s="69">
        <v>9</v>
      </c>
      <c r="O12" s="70">
        <f t="shared" si="4"/>
        <v>44417</v>
      </c>
      <c r="P12" s="71" t="s">
        <v>69</v>
      </c>
      <c r="Q12" s="35">
        <v>9</v>
      </c>
      <c r="R12" s="36">
        <f t="shared" si="5"/>
        <v>44448</v>
      </c>
      <c r="S12" s="38" t="s">
        <v>40</v>
      </c>
      <c r="T12" s="32">
        <v>9</v>
      </c>
      <c r="U12" s="33">
        <f t="shared" si="6"/>
        <v>44478</v>
      </c>
      <c r="V12" s="56"/>
      <c r="W12" s="35">
        <v>9</v>
      </c>
      <c r="X12" s="36">
        <f t="shared" si="7"/>
        <v>44509</v>
      </c>
      <c r="Y12" s="37" t="s">
        <v>70</v>
      </c>
      <c r="Z12" s="35">
        <v>9</v>
      </c>
      <c r="AA12" s="36">
        <f t="shared" si="8"/>
        <v>44539</v>
      </c>
      <c r="AB12" s="51" t="s">
        <v>40</v>
      </c>
      <c r="AC12" s="32">
        <v>9</v>
      </c>
      <c r="AD12" s="33">
        <f t="shared" si="9"/>
        <v>44570</v>
      </c>
      <c r="AE12" s="45" t="s">
        <v>71</v>
      </c>
      <c r="AF12" s="35">
        <v>9</v>
      </c>
      <c r="AG12" s="36">
        <f t="shared" si="10"/>
        <v>44601</v>
      </c>
      <c r="AH12" s="62" t="s">
        <v>72</v>
      </c>
      <c r="AI12" s="35">
        <v>9</v>
      </c>
      <c r="AJ12" s="36">
        <f t="shared" si="11"/>
        <v>44629</v>
      </c>
      <c r="AK12" s="72" t="s">
        <v>73</v>
      </c>
    </row>
    <row r="13" spans="2:37" ht="29.25" customHeight="1">
      <c r="B13" s="32">
        <v>10</v>
      </c>
      <c r="C13" s="33">
        <f t="shared" si="0"/>
        <v>44296</v>
      </c>
      <c r="D13" s="56" t="s">
        <v>74</v>
      </c>
      <c r="E13" s="35">
        <v>10</v>
      </c>
      <c r="F13" s="36">
        <f t="shared" si="1"/>
        <v>44326</v>
      </c>
      <c r="G13" s="61"/>
      <c r="H13" s="35">
        <v>10</v>
      </c>
      <c r="I13" s="36">
        <f t="shared" si="2"/>
        <v>44357</v>
      </c>
      <c r="J13" s="51" t="s">
        <v>75</v>
      </c>
      <c r="K13" s="32">
        <v>10</v>
      </c>
      <c r="L13" s="33">
        <f t="shared" si="3"/>
        <v>44387</v>
      </c>
      <c r="M13" s="46" t="s">
        <v>76</v>
      </c>
      <c r="N13" s="29">
        <v>10</v>
      </c>
      <c r="O13" s="30">
        <f t="shared" si="4"/>
        <v>44418</v>
      </c>
      <c r="P13" s="49"/>
      <c r="Q13" s="35">
        <v>10</v>
      </c>
      <c r="R13" s="36">
        <f t="shared" si="5"/>
        <v>44449</v>
      </c>
      <c r="S13" s="38"/>
      <c r="T13" s="32">
        <v>10</v>
      </c>
      <c r="U13" s="33">
        <f t="shared" si="6"/>
        <v>44479</v>
      </c>
      <c r="V13" s="34" t="s">
        <v>77</v>
      </c>
      <c r="W13" s="35">
        <v>10</v>
      </c>
      <c r="X13" s="36">
        <f t="shared" si="7"/>
        <v>44510</v>
      </c>
      <c r="Y13" s="37" t="s">
        <v>78</v>
      </c>
      <c r="Z13" s="35">
        <v>10</v>
      </c>
      <c r="AA13" s="36">
        <f t="shared" si="8"/>
        <v>44540</v>
      </c>
      <c r="AB13" s="37" t="s">
        <v>79</v>
      </c>
      <c r="AC13" s="32">
        <v>10</v>
      </c>
      <c r="AD13" s="33">
        <f t="shared" si="9"/>
        <v>44571</v>
      </c>
      <c r="AE13" s="43" t="s">
        <v>80</v>
      </c>
      <c r="AF13" s="35">
        <v>10</v>
      </c>
      <c r="AG13" s="36">
        <f t="shared" si="10"/>
        <v>44602</v>
      </c>
      <c r="AH13" s="51" t="s">
        <v>81</v>
      </c>
      <c r="AI13" s="35">
        <v>10</v>
      </c>
      <c r="AJ13" s="36">
        <f t="shared" si="11"/>
        <v>44630</v>
      </c>
      <c r="AK13" s="72" t="s">
        <v>73</v>
      </c>
    </row>
    <row r="14" spans="2:37" ht="29.25" customHeight="1">
      <c r="B14" s="32">
        <v>11</v>
      </c>
      <c r="C14" s="33">
        <f t="shared" si="0"/>
        <v>44297</v>
      </c>
      <c r="D14" s="56"/>
      <c r="E14" s="35">
        <v>11</v>
      </c>
      <c r="F14" s="36">
        <f t="shared" si="1"/>
        <v>44327</v>
      </c>
      <c r="G14" s="37"/>
      <c r="H14" s="35">
        <v>11</v>
      </c>
      <c r="I14" s="36">
        <f t="shared" si="2"/>
        <v>44358</v>
      </c>
      <c r="J14" s="37" t="s">
        <v>82</v>
      </c>
      <c r="K14" s="32">
        <v>11</v>
      </c>
      <c r="L14" s="33">
        <f t="shared" si="3"/>
        <v>44388</v>
      </c>
      <c r="M14" s="46"/>
      <c r="N14" s="32">
        <v>11</v>
      </c>
      <c r="O14" s="33">
        <f t="shared" si="4"/>
        <v>44419</v>
      </c>
      <c r="P14" s="43" t="s">
        <v>83</v>
      </c>
      <c r="Q14" s="32">
        <v>11</v>
      </c>
      <c r="R14" s="33">
        <f t="shared" si="5"/>
        <v>44450</v>
      </c>
      <c r="S14" s="56"/>
      <c r="T14" s="32">
        <v>11</v>
      </c>
      <c r="U14" s="33">
        <f t="shared" si="6"/>
        <v>44480</v>
      </c>
      <c r="V14" s="34" t="s">
        <v>84</v>
      </c>
      <c r="W14" s="35">
        <v>11</v>
      </c>
      <c r="X14" s="36">
        <f t="shared" si="7"/>
        <v>44511</v>
      </c>
      <c r="Y14" s="37" t="s">
        <v>85</v>
      </c>
      <c r="Z14" s="54">
        <v>11</v>
      </c>
      <c r="AA14" s="55">
        <f t="shared" si="8"/>
        <v>44541</v>
      </c>
      <c r="AB14" s="46"/>
      <c r="AC14" s="35">
        <v>11</v>
      </c>
      <c r="AD14" s="36">
        <f t="shared" si="9"/>
        <v>44572</v>
      </c>
      <c r="AE14" s="63" t="s">
        <v>86</v>
      </c>
      <c r="AF14" s="32">
        <v>11</v>
      </c>
      <c r="AG14" s="33">
        <f t="shared" si="10"/>
        <v>44603</v>
      </c>
      <c r="AH14" s="43" t="s">
        <v>87</v>
      </c>
      <c r="AI14" s="35">
        <v>11</v>
      </c>
      <c r="AJ14" s="36">
        <f t="shared" si="11"/>
        <v>44631</v>
      </c>
      <c r="AK14" s="42" t="s">
        <v>88</v>
      </c>
    </row>
    <row r="15" spans="2:37" ht="29.25" customHeight="1">
      <c r="B15" s="35">
        <v>12</v>
      </c>
      <c r="C15" s="36">
        <f t="shared" si="0"/>
        <v>44298</v>
      </c>
      <c r="D15" s="73" t="s">
        <v>89</v>
      </c>
      <c r="E15" s="35">
        <v>12</v>
      </c>
      <c r="F15" s="36">
        <f t="shared" si="1"/>
        <v>44328</v>
      </c>
      <c r="G15" s="42" t="s">
        <v>90</v>
      </c>
      <c r="H15" s="32">
        <v>12</v>
      </c>
      <c r="I15" s="33">
        <f t="shared" si="2"/>
        <v>44359</v>
      </c>
      <c r="J15" s="46" t="s">
        <v>91</v>
      </c>
      <c r="K15" s="35">
        <v>12</v>
      </c>
      <c r="L15" s="36">
        <f t="shared" si="3"/>
        <v>44389</v>
      </c>
      <c r="M15" s="73" t="s">
        <v>89</v>
      </c>
      <c r="N15" s="29">
        <v>12</v>
      </c>
      <c r="O15" s="30">
        <f t="shared" si="4"/>
        <v>44420</v>
      </c>
      <c r="P15" s="49"/>
      <c r="Q15" s="32">
        <v>12</v>
      </c>
      <c r="R15" s="33">
        <f t="shared" si="5"/>
        <v>44451</v>
      </c>
      <c r="S15" s="34"/>
      <c r="T15" s="29">
        <v>12</v>
      </c>
      <c r="U15" s="30">
        <f t="shared" si="6"/>
        <v>44481</v>
      </c>
      <c r="V15" s="74" t="s">
        <v>92</v>
      </c>
      <c r="W15" s="35">
        <v>12</v>
      </c>
      <c r="X15" s="36">
        <f t="shared" si="7"/>
        <v>44512</v>
      </c>
      <c r="Y15" s="42" t="s">
        <v>93</v>
      </c>
      <c r="Z15" s="54">
        <v>12</v>
      </c>
      <c r="AA15" s="55">
        <f t="shared" si="8"/>
        <v>44542</v>
      </c>
      <c r="AB15" s="75"/>
      <c r="AC15" s="35">
        <v>12</v>
      </c>
      <c r="AD15" s="36">
        <f t="shared" si="9"/>
        <v>44573</v>
      </c>
      <c r="AE15" s="38" t="s">
        <v>94</v>
      </c>
      <c r="AF15" s="32">
        <v>12</v>
      </c>
      <c r="AG15" s="33">
        <f t="shared" si="10"/>
        <v>44604</v>
      </c>
      <c r="AH15" s="53"/>
      <c r="AI15" s="32">
        <v>12</v>
      </c>
      <c r="AJ15" s="33">
        <f t="shared" si="11"/>
        <v>44632</v>
      </c>
      <c r="AK15" s="59"/>
    </row>
    <row r="16" spans="2:37" ht="29.25" customHeight="1">
      <c r="B16" s="35">
        <v>13</v>
      </c>
      <c r="C16" s="36">
        <f t="shared" si="0"/>
        <v>44299</v>
      </c>
      <c r="D16" s="44" t="s">
        <v>95</v>
      </c>
      <c r="E16" s="35">
        <v>13</v>
      </c>
      <c r="F16" s="36">
        <f t="shared" si="1"/>
        <v>44329</v>
      </c>
      <c r="G16" s="38" t="s">
        <v>63</v>
      </c>
      <c r="H16" s="32">
        <v>13</v>
      </c>
      <c r="I16" s="33">
        <f t="shared" si="2"/>
        <v>44360</v>
      </c>
      <c r="J16" s="46" t="s">
        <v>91</v>
      </c>
      <c r="K16" s="35">
        <v>13</v>
      </c>
      <c r="L16" s="36">
        <f t="shared" si="3"/>
        <v>44390</v>
      </c>
      <c r="M16" s="73" t="s">
        <v>62</v>
      </c>
      <c r="N16" s="29">
        <v>13</v>
      </c>
      <c r="O16" s="30">
        <f t="shared" si="4"/>
        <v>44421</v>
      </c>
      <c r="P16" s="47"/>
      <c r="Q16" s="35">
        <v>13</v>
      </c>
      <c r="R16" s="36">
        <f t="shared" si="5"/>
        <v>44452</v>
      </c>
      <c r="S16" s="61"/>
      <c r="T16" s="35">
        <v>13</v>
      </c>
      <c r="U16" s="36">
        <f t="shared" si="6"/>
        <v>44482</v>
      </c>
      <c r="V16" s="37" t="s">
        <v>96</v>
      </c>
      <c r="W16" s="32">
        <v>13</v>
      </c>
      <c r="X16" s="33">
        <f t="shared" si="7"/>
        <v>44513</v>
      </c>
      <c r="Y16" s="59"/>
      <c r="Z16" s="35">
        <v>13</v>
      </c>
      <c r="AA16" s="36">
        <f t="shared" si="8"/>
        <v>44543</v>
      </c>
      <c r="AB16" s="73" t="s">
        <v>97</v>
      </c>
      <c r="AC16" s="35">
        <v>13</v>
      </c>
      <c r="AD16" s="36">
        <f t="shared" si="9"/>
        <v>44574</v>
      </c>
      <c r="AE16" s="76" t="s">
        <v>98</v>
      </c>
      <c r="AF16" s="32">
        <v>13</v>
      </c>
      <c r="AG16" s="33">
        <f t="shared" si="10"/>
        <v>44605</v>
      </c>
      <c r="AH16" s="43"/>
      <c r="AI16" s="32">
        <v>13</v>
      </c>
      <c r="AJ16" s="33">
        <f t="shared" si="11"/>
        <v>44633</v>
      </c>
      <c r="AK16" s="34"/>
    </row>
    <row r="17" spans="2:37" ht="29.25" customHeight="1">
      <c r="B17" s="35">
        <v>14</v>
      </c>
      <c r="C17" s="36">
        <f t="shared" si="0"/>
        <v>44300</v>
      </c>
      <c r="D17" s="42" t="s">
        <v>99</v>
      </c>
      <c r="E17" s="35">
        <v>14</v>
      </c>
      <c r="F17" s="36">
        <f t="shared" si="1"/>
        <v>44330</v>
      </c>
      <c r="G17" s="38"/>
      <c r="H17" s="35">
        <v>14</v>
      </c>
      <c r="I17" s="36">
        <f t="shared" si="2"/>
        <v>44361</v>
      </c>
      <c r="J17" s="77" t="s">
        <v>100</v>
      </c>
      <c r="K17" s="35">
        <v>14</v>
      </c>
      <c r="L17" s="36">
        <f t="shared" si="3"/>
        <v>44391</v>
      </c>
      <c r="M17" s="37" t="s">
        <v>101</v>
      </c>
      <c r="N17" s="32">
        <v>14</v>
      </c>
      <c r="O17" s="33">
        <f t="shared" si="4"/>
        <v>44422</v>
      </c>
      <c r="P17" s="45"/>
      <c r="Q17" s="35">
        <v>14</v>
      </c>
      <c r="R17" s="36">
        <f t="shared" si="5"/>
        <v>44453</v>
      </c>
      <c r="S17" s="51"/>
      <c r="T17" s="35">
        <v>14</v>
      </c>
      <c r="U17" s="36">
        <f t="shared" si="6"/>
        <v>44483</v>
      </c>
      <c r="V17" s="37" t="s">
        <v>102</v>
      </c>
      <c r="W17" s="32">
        <v>14</v>
      </c>
      <c r="X17" s="33">
        <f t="shared" si="7"/>
        <v>44514</v>
      </c>
      <c r="Y17" s="46"/>
      <c r="Z17" s="35">
        <v>14</v>
      </c>
      <c r="AA17" s="36">
        <f t="shared" si="8"/>
        <v>44544</v>
      </c>
      <c r="AB17" s="78"/>
      <c r="AC17" s="35">
        <v>14</v>
      </c>
      <c r="AD17" s="36">
        <f t="shared" si="9"/>
        <v>44575</v>
      </c>
      <c r="AE17" s="37" t="s">
        <v>103</v>
      </c>
      <c r="AF17" s="35">
        <v>14</v>
      </c>
      <c r="AG17" s="36">
        <f t="shared" si="10"/>
        <v>44606</v>
      </c>
      <c r="AH17" s="79"/>
      <c r="AI17" s="35">
        <v>14</v>
      </c>
      <c r="AJ17" s="36">
        <f t="shared" si="11"/>
        <v>44634</v>
      </c>
      <c r="AK17" s="61"/>
    </row>
    <row r="18" spans="2:37" ht="29.25" customHeight="1">
      <c r="B18" s="35">
        <v>15</v>
      </c>
      <c r="C18" s="36">
        <f t="shared" si="0"/>
        <v>44301</v>
      </c>
      <c r="D18" s="80"/>
      <c r="E18" s="32">
        <v>15</v>
      </c>
      <c r="F18" s="33">
        <f t="shared" si="1"/>
        <v>44331</v>
      </c>
      <c r="G18" s="34"/>
      <c r="H18" s="35">
        <v>15</v>
      </c>
      <c r="I18" s="36">
        <f t="shared" si="2"/>
        <v>44362</v>
      </c>
      <c r="J18" s="64" t="s">
        <v>104</v>
      </c>
      <c r="K18" s="35">
        <v>15</v>
      </c>
      <c r="L18" s="36">
        <f t="shared" si="3"/>
        <v>44392</v>
      </c>
      <c r="M18" s="37" t="s">
        <v>101</v>
      </c>
      <c r="N18" s="32">
        <v>15</v>
      </c>
      <c r="O18" s="33">
        <f t="shared" si="4"/>
        <v>44423</v>
      </c>
      <c r="P18" s="45" t="s">
        <v>105</v>
      </c>
      <c r="Q18" s="35">
        <v>15</v>
      </c>
      <c r="R18" s="36">
        <f t="shared" si="5"/>
        <v>44454</v>
      </c>
      <c r="S18" s="81" t="s">
        <v>106</v>
      </c>
      <c r="T18" s="35">
        <v>15</v>
      </c>
      <c r="U18" s="36">
        <f t="shared" si="6"/>
        <v>44484</v>
      </c>
      <c r="V18" s="37" t="s">
        <v>102</v>
      </c>
      <c r="W18" s="35">
        <v>15</v>
      </c>
      <c r="X18" s="36">
        <f t="shared" si="7"/>
        <v>44515</v>
      </c>
      <c r="Y18" s="51"/>
      <c r="Z18" s="35">
        <v>15</v>
      </c>
      <c r="AA18" s="36">
        <f t="shared" si="8"/>
        <v>44545</v>
      </c>
      <c r="AB18" s="62"/>
      <c r="AC18" s="32">
        <v>15</v>
      </c>
      <c r="AD18" s="33">
        <f t="shared" si="9"/>
        <v>44576</v>
      </c>
      <c r="AE18" s="46"/>
      <c r="AF18" s="35">
        <v>15</v>
      </c>
      <c r="AG18" s="36">
        <f t="shared" si="10"/>
        <v>44607</v>
      </c>
      <c r="AH18" s="82"/>
      <c r="AI18" s="35">
        <v>15</v>
      </c>
      <c r="AJ18" s="36">
        <f t="shared" si="11"/>
        <v>44635</v>
      </c>
      <c r="AK18" s="38" t="s">
        <v>107</v>
      </c>
    </row>
    <row r="19" spans="2:37" ht="29.25" customHeight="1">
      <c r="B19" s="35">
        <v>16</v>
      </c>
      <c r="C19" s="36">
        <f t="shared" si="0"/>
        <v>44302</v>
      </c>
      <c r="D19" s="66" t="s">
        <v>108</v>
      </c>
      <c r="E19" s="32">
        <v>16</v>
      </c>
      <c r="F19" s="33">
        <f t="shared" si="1"/>
        <v>44332</v>
      </c>
      <c r="G19" s="56" t="s">
        <v>105</v>
      </c>
      <c r="H19" s="35">
        <v>16</v>
      </c>
      <c r="I19" s="36">
        <f t="shared" si="2"/>
        <v>44363</v>
      </c>
      <c r="J19" s="66" t="s">
        <v>53</v>
      </c>
      <c r="K19" s="35">
        <v>16</v>
      </c>
      <c r="L19" s="36">
        <f t="shared" si="3"/>
        <v>44393</v>
      </c>
      <c r="M19" s="37" t="s">
        <v>101</v>
      </c>
      <c r="N19" s="29">
        <v>16</v>
      </c>
      <c r="O19" s="30">
        <f t="shared" si="4"/>
        <v>44424</v>
      </c>
      <c r="P19" s="47"/>
      <c r="Q19" s="35">
        <v>16</v>
      </c>
      <c r="R19" s="36">
        <f t="shared" si="5"/>
        <v>44455</v>
      </c>
      <c r="S19" s="51" t="s">
        <v>109</v>
      </c>
      <c r="T19" s="32">
        <v>16</v>
      </c>
      <c r="U19" s="33">
        <f t="shared" si="6"/>
        <v>44485</v>
      </c>
      <c r="V19" s="46"/>
      <c r="W19" s="35">
        <v>16</v>
      </c>
      <c r="X19" s="36">
        <f t="shared" si="7"/>
        <v>44516</v>
      </c>
      <c r="Y19" s="37"/>
      <c r="Z19" s="35">
        <v>16</v>
      </c>
      <c r="AA19" s="36">
        <f t="shared" si="8"/>
        <v>44546</v>
      </c>
      <c r="AB19" s="38" t="s">
        <v>110</v>
      </c>
      <c r="AC19" s="32">
        <v>16</v>
      </c>
      <c r="AD19" s="33">
        <f t="shared" si="9"/>
        <v>44577</v>
      </c>
      <c r="AE19" s="83" t="s">
        <v>105</v>
      </c>
      <c r="AF19" s="35">
        <v>16</v>
      </c>
      <c r="AG19" s="36">
        <f t="shared" si="10"/>
        <v>44608</v>
      </c>
      <c r="AH19" s="37"/>
      <c r="AI19" s="35">
        <v>16</v>
      </c>
      <c r="AJ19" s="36">
        <f t="shared" si="11"/>
        <v>44636</v>
      </c>
      <c r="AK19" s="37" t="s">
        <v>111</v>
      </c>
    </row>
    <row r="20" spans="2:37" ht="29.25" customHeight="1">
      <c r="B20" s="32">
        <v>17</v>
      </c>
      <c r="C20" s="33">
        <f t="shared" si="0"/>
        <v>44303</v>
      </c>
      <c r="D20" s="84"/>
      <c r="E20" s="35">
        <v>17</v>
      </c>
      <c r="F20" s="36">
        <f t="shared" si="1"/>
        <v>44333</v>
      </c>
      <c r="G20" s="61"/>
      <c r="H20" s="35">
        <v>17</v>
      </c>
      <c r="I20" s="36">
        <f t="shared" si="2"/>
        <v>44364</v>
      </c>
      <c r="J20" s="62" t="s">
        <v>63</v>
      </c>
      <c r="K20" s="32">
        <v>17</v>
      </c>
      <c r="L20" s="33">
        <f t="shared" si="3"/>
        <v>44394</v>
      </c>
      <c r="M20" s="75"/>
      <c r="N20" s="29">
        <v>17</v>
      </c>
      <c r="O20" s="30">
        <f t="shared" si="4"/>
        <v>44425</v>
      </c>
      <c r="P20" s="47"/>
      <c r="Q20" s="35">
        <v>17</v>
      </c>
      <c r="R20" s="36">
        <f t="shared" si="5"/>
        <v>44456</v>
      </c>
      <c r="S20" s="63" t="s">
        <v>112</v>
      </c>
      <c r="T20" s="32">
        <v>17</v>
      </c>
      <c r="U20" s="33">
        <f t="shared" si="6"/>
        <v>44486</v>
      </c>
      <c r="V20" s="83" t="s">
        <v>105</v>
      </c>
      <c r="W20" s="35">
        <v>17</v>
      </c>
      <c r="X20" s="36">
        <f t="shared" si="7"/>
        <v>44517</v>
      </c>
      <c r="Y20" s="37" t="s">
        <v>113</v>
      </c>
      <c r="Z20" s="35">
        <v>17</v>
      </c>
      <c r="AA20" s="36">
        <f t="shared" si="8"/>
        <v>44547</v>
      </c>
      <c r="AB20" s="37"/>
      <c r="AC20" s="35">
        <v>17</v>
      </c>
      <c r="AD20" s="36">
        <f t="shared" si="9"/>
        <v>44578</v>
      </c>
      <c r="AE20" s="62"/>
      <c r="AF20" s="35">
        <v>17</v>
      </c>
      <c r="AG20" s="36">
        <f t="shared" si="10"/>
        <v>44609</v>
      </c>
      <c r="AH20" s="85" t="s">
        <v>114</v>
      </c>
      <c r="AI20" s="35">
        <v>17</v>
      </c>
      <c r="AJ20" s="36">
        <f t="shared" si="11"/>
        <v>44637</v>
      </c>
      <c r="AK20" s="37"/>
    </row>
    <row r="21" spans="2:37" ht="29.25" customHeight="1">
      <c r="B21" s="32">
        <v>18</v>
      </c>
      <c r="C21" s="33">
        <f t="shared" si="0"/>
        <v>44304</v>
      </c>
      <c r="D21" s="56" t="s">
        <v>105</v>
      </c>
      <c r="E21" s="35">
        <v>18</v>
      </c>
      <c r="F21" s="36">
        <f t="shared" si="1"/>
        <v>44334</v>
      </c>
      <c r="G21" s="38"/>
      <c r="H21" s="35">
        <v>18</v>
      </c>
      <c r="I21" s="36">
        <f t="shared" si="2"/>
        <v>44365</v>
      </c>
      <c r="J21" s="63" t="s">
        <v>115</v>
      </c>
      <c r="K21" s="32">
        <v>18</v>
      </c>
      <c r="L21" s="33">
        <f t="shared" si="3"/>
        <v>44395</v>
      </c>
      <c r="M21" s="60" t="s">
        <v>116</v>
      </c>
      <c r="N21" s="29">
        <v>18</v>
      </c>
      <c r="O21" s="30">
        <f t="shared" si="4"/>
        <v>44426</v>
      </c>
      <c r="P21" s="52" t="s">
        <v>48</v>
      </c>
      <c r="Q21" s="32">
        <v>18</v>
      </c>
      <c r="R21" s="33">
        <f t="shared" si="5"/>
        <v>44457</v>
      </c>
      <c r="S21" s="60"/>
      <c r="T21" s="35">
        <v>18</v>
      </c>
      <c r="U21" s="36">
        <f t="shared" si="6"/>
        <v>44487</v>
      </c>
      <c r="V21" s="51"/>
      <c r="W21" s="35">
        <v>18</v>
      </c>
      <c r="X21" s="36">
        <f t="shared" si="7"/>
        <v>44518</v>
      </c>
      <c r="Y21" s="38" t="s">
        <v>117</v>
      </c>
      <c r="Z21" s="54">
        <v>18</v>
      </c>
      <c r="AA21" s="55">
        <f t="shared" si="8"/>
        <v>44548</v>
      </c>
      <c r="AB21" s="46"/>
      <c r="AC21" s="35">
        <v>18</v>
      </c>
      <c r="AD21" s="36">
        <f t="shared" si="9"/>
        <v>44579</v>
      </c>
      <c r="AE21" s="63"/>
      <c r="AF21" s="35">
        <v>18</v>
      </c>
      <c r="AG21" s="36">
        <f t="shared" si="10"/>
        <v>44610</v>
      </c>
      <c r="AH21" s="68" t="s">
        <v>118</v>
      </c>
      <c r="AI21" s="35">
        <v>18</v>
      </c>
      <c r="AJ21" s="36">
        <f t="shared" si="11"/>
        <v>44638</v>
      </c>
      <c r="AK21" s="38" t="s">
        <v>119</v>
      </c>
    </row>
    <row r="22" spans="2:37" ht="29.25" customHeight="1">
      <c r="B22" s="35">
        <v>19</v>
      </c>
      <c r="C22" s="36">
        <f t="shared" si="0"/>
        <v>44305</v>
      </c>
      <c r="D22" s="38" t="s">
        <v>120</v>
      </c>
      <c r="E22" s="35">
        <v>19</v>
      </c>
      <c r="F22" s="36">
        <f t="shared" si="1"/>
        <v>44335</v>
      </c>
      <c r="G22" s="38" t="s">
        <v>121</v>
      </c>
      <c r="H22" s="32">
        <v>19</v>
      </c>
      <c r="I22" s="33">
        <f t="shared" si="2"/>
        <v>44366</v>
      </c>
      <c r="J22" s="83" t="s">
        <v>120</v>
      </c>
      <c r="K22" s="32">
        <v>19</v>
      </c>
      <c r="L22" s="33">
        <f t="shared" si="3"/>
        <v>44396</v>
      </c>
      <c r="M22" s="43" t="s">
        <v>122</v>
      </c>
      <c r="N22" s="29">
        <v>19</v>
      </c>
      <c r="O22" s="30">
        <f t="shared" si="4"/>
        <v>44427</v>
      </c>
      <c r="P22" s="52" t="s">
        <v>123</v>
      </c>
      <c r="Q22" s="32">
        <v>19</v>
      </c>
      <c r="R22" s="33">
        <f t="shared" si="5"/>
        <v>44458</v>
      </c>
      <c r="S22" s="53" t="s">
        <v>124</v>
      </c>
      <c r="T22" s="35">
        <v>19</v>
      </c>
      <c r="U22" s="36">
        <f t="shared" si="6"/>
        <v>44488</v>
      </c>
      <c r="V22" s="62" t="s">
        <v>125</v>
      </c>
      <c r="W22" s="35">
        <v>19</v>
      </c>
      <c r="X22" s="36">
        <f t="shared" si="7"/>
        <v>44519</v>
      </c>
      <c r="Y22" s="82" t="s">
        <v>126</v>
      </c>
      <c r="Z22" s="54">
        <v>19</v>
      </c>
      <c r="AA22" s="55">
        <f t="shared" si="8"/>
        <v>44549</v>
      </c>
      <c r="AB22" s="56" t="s">
        <v>127</v>
      </c>
      <c r="AC22" s="35">
        <v>19</v>
      </c>
      <c r="AD22" s="36">
        <f t="shared" si="9"/>
        <v>44580</v>
      </c>
      <c r="AE22" s="44" t="s">
        <v>128</v>
      </c>
      <c r="AF22" s="32">
        <v>19</v>
      </c>
      <c r="AG22" s="33">
        <f t="shared" si="10"/>
        <v>44611</v>
      </c>
      <c r="AH22" s="59" t="s">
        <v>129</v>
      </c>
      <c r="AI22" s="54">
        <v>19</v>
      </c>
      <c r="AJ22" s="55">
        <f t="shared" si="11"/>
        <v>44639</v>
      </c>
      <c r="AK22" s="56" t="s">
        <v>120</v>
      </c>
    </row>
    <row r="23" spans="2:37" ht="29.25" customHeight="1">
      <c r="B23" s="35">
        <v>20</v>
      </c>
      <c r="C23" s="36">
        <f t="shared" si="0"/>
        <v>44306</v>
      </c>
      <c r="D23" s="42" t="s">
        <v>130</v>
      </c>
      <c r="E23" s="35">
        <v>20</v>
      </c>
      <c r="F23" s="36">
        <f t="shared" si="1"/>
        <v>44336</v>
      </c>
      <c r="G23" s="42" t="s">
        <v>131</v>
      </c>
      <c r="H23" s="32">
        <v>20</v>
      </c>
      <c r="I23" s="33">
        <f t="shared" si="2"/>
        <v>44367</v>
      </c>
      <c r="J23" s="45" t="s">
        <v>132</v>
      </c>
      <c r="K23" s="35">
        <v>20</v>
      </c>
      <c r="L23" s="36">
        <f t="shared" si="3"/>
        <v>44397</v>
      </c>
      <c r="M23" s="63" t="s">
        <v>133</v>
      </c>
      <c r="N23" s="69">
        <v>20</v>
      </c>
      <c r="O23" s="70">
        <f t="shared" si="4"/>
        <v>44428</v>
      </c>
      <c r="P23" s="86" t="s">
        <v>134</v>
      </c>
      <c r="Q23" s="32">
        <v>20</v>
      </c>
      <c r="R23" s="33">
        <f t="shared" si="5"/>
        <v>44459</v>
      </c>
      <c r="S23" s="34" t="s">
        <v>135</v>
      </c>
      <c r="T23" s="35">
        <v>20</v>
      </c>
      <c r="U23" s="36">
        <f t="shared" si="6"/>
        <v>44489</v>
      </c>
      <c r="V23" s="82" t="s">
        <v>136</v>
      </c>
      <c r="W23" s="32">
        <v>20</v>
      </c>
      <c r="X23" s="33">
        <f t="shared" si="7"/>
        <v>44520</v>
      </c>
      <c r="Y23" s="58" t="s">
        <v>105</v>
      </c>
      <c r="Z23" s="35">
        <v>20</v>
      </c>
      <c r="AA23" s="36">
        <f t="shared" si="8"/>
        <v>44550</v>
      </c>
      <c r="AB23" s="51"/>
      <c r="AC23" s="35">
        <v>20</v>
      </c>
      <c r="AD23" s="36">
        <f t="shared" si="9"/>
        <v>44581</v>
      </c>
      <c r="AE23" s="38" t="s">
        <v>63</v>
      </c>
      <c r="AF23" s="32">
        <v>20</v>
      </c>
      <c r="AG23" s="33">
        <f t="shared" si="10"/>
        <v>44612</v>
      </c>
      <c r="AH23" s="56" t="s">
        <v>105</v>
      </c>
      <c r="AI23" s="54">
        <v>20</v>
      </c>
      <c r="AJ23" s="55">
        <f t="shared" si="11"/>
        <v>44640</v>
      </c>
      <c r="AK23" s="56" t="s">
        <v>105</v>
      </c>
    </row>
    <row r="24" spans="2:37" ht="29.25" customHeight="1">
      <c r="B24" s="35">
        <v>21</v>
      </c>
      <c r="C24" s="36">
        <f t="shared" si="0"/>
        <v>44307</v>
      </c>
      <c r="D24" s="42" t="s">
        <v>137</v>
      </c>
      <c r="E24" s="35">
        <v>21</v>
      </c>
      <c r="F24" s="36">
        <f t="shared" si="1"/>
        <v>44337</v>
      </c>
      <c r="G24" s="42" t="s">
        <v>138</v>
      </c>
      <c r="H24" s="35">
        <v>21</v>
      </c>
      <c r="I24" s="36">
        <f t="shared" si="2"/>
        <v>44368</v>
      </c>
      <c r="J24" s="61"/>
      <c r="K24" s="29">
        <v>21</v>
      </c>
      <c r="L24" s="30">
        <f t="shared" si="3"/>
        <v>44398</v>
      </c>
      <c r="M24" s="74" t="s">
        <v>139</v>
      </c>
      <c r="N24" s="32">
        <v>21</v>
      </c>
      <c r="O24" s="33">
        <f t="shared" si="4"/>
        <v>44429</v>
      </c>
      <c r="P24" s="56"/>
      <c r="Q24" s="35">
        <v>21</v>
      </c>
      <c r="R24" s="36">
        <f t="shared" si="5"/>
        <v>44460</v>
      </c>
      <c r="S24" s="63" t="s">
        <v>140</v>
      </c>
      <c r="T24" s="35">
        <v>21</v>
      </c>
      <c r="U24" s="36">
        <f t="shared" si="6"/>
        <v>44490</v>
      </c>
      <c r="V24" s="51" t="s">
        <v>141</v>
      </c>
      <c r="W24" s="32">
        <v>21</v>
      </c>
      <c r="X24" s="33">
        <f t="shared" si="7"/>
        <v>44521</v>
      </c>
      <c r="Y24" s="46"/>
      <c r="Z24" s="35">
        <v>21</v>
      </c>
      <c r="AA24" s="36">
        <f t="shared" si="8"/>
        <v>44551</v>
      </c>
      <c r="AB24" s="73" t="s">
        <v>89</v>
      </c>
      <c r="AC24" s="35">
        <v>21</v>
      </c>
      <c r="AD24" s="36">
        <f t="shared" si="9"/>
        <v>44582</v>
      </c>
      <c r="AE24" s="42" t="s">
        <v>142</v>
      </c>
      <c r="AF24" s="35">
        <v>21</v>
      </c>
      <c r="AG24" s="36">
        <f t="shared" si="10"/>
        <v>44613</v>
      </c>
      <c r="AH24" s="73" t="s">
        <v>143</v>
      </c>
      <c r="AI24" s="32">
        <v>21</v>
      </c>
      <c r="AJ24" s="33">
        <f t="shared" si="11"/>
        <v>44641</v>
      </c>
      <c r="AK24" s="34" t="s">
        <v>144</v>
      </c>
    </row>
    <row r="25" spans="2:37" ht="29.25" customHeight="1">
      <c r="B25" s="35">
        <v>22</v>
      </c>
      <c r="C25" s="36">
        <f t="shared" si="0"/>
        <v>44308</v>
      </c>
      <c r="D25" s="51" t="s">
        <v>63</v>
      </c>
      <c r="E25" s="32">
        <v>22</v>
      </c>
      <c r="F25" s="33">
        <f t="shared" si="1"/>
        <v>44338</v>
      </c>
      <c r="G25" s="56"/>
      <c r="H25" s="35">
        <v>22</v>
      </c>
      <c r="I25" s="36">
        <f t="shared" si="2"/>
        <v>44369</v>
      </c>
      <c r="J25" s="87"/>
      <c r="K25" s="29">
        <v>22</v>
      </c>
      <c r="L25" s="30">
        <f t="shared" si="3"/>
        <v>44399</v>
      </c>
      <c r="M25" s="74" t="s">
        <v>139</v>
      </c>
      <c r="N25" s="32">
        <v>22</v>
      </c>
      <c r="O25" s="33">
        <f t="shared" si="4"/>
        <v>44430</v>
      </c>
      <c r="P25" s="43"/>
      <c r="Q25" s="35">
        <v>22</v>
      </c>
      <c r="R25" s="36">
        <f t="shared" si="5"/>
        <v>44461</v>
      </c>
      <c r="S25" s="37" t="s">
        <v>145</v>
      </c>
      <c r="T25" s="35">
        <v>22</v>
      </c>
      <c r="U25" s="36">
        <f t="shared" si="6"/>
        <v>44491</v>
      </c>
      <c r="V25" s="88" t="s">
        <v>146</v>
      </c>
      <c r="W25" s="35">
        <v>22</v>
      </c>
      <c r="X25" s="36">
        <f t="shared" si="7"/>
        <v>44522</v>
      </c>
      <c r="Y25" s="37"/>
      <c r="Z25" s="35">
        <v>22</v>
      </c>
      <c r="AA25" s="36">
        <f t="shared" si="8"/>
        <v>44552</v>
      </c>
      <c r="AB25" s="73" t="s">
        <v>147</v>
      </c>
      <c r="AC25" s="32">
        <v>22</v>
      </c>
      <c r="AD25" s="33">
        <f t="shared" si="9"/>
        <v>44583</v>
      </c>
      <c r="AE25" s="59"/>
      <c r="AF25" s="35">
        <v>22</v>
      </c>
      <c r="AG25" s="36">
        <f t="shared" si="10"/>
        <v>44614</v>
      </c>
      <c r="AH25" s="37" t="s">
        <v>148</v>
      </c>
      <c r="AI25" s="35">
        <v>22</v>
      </c>
      <c r="AJ25" s="36">
        <f t="shared" si="11"/>
        <v>44642</v>
      </c>
      <c r="AK25" s="37"/>
    </row>
    <row r="26" spans="2:37" ht="29.25" customHeight="1">
      <c r="B26" s="35">
        <v>23</v>
      </c>
      <c r="C26" s="36">
        <f t="shared" si="0"/>
        <v>44309</v>
      </c>
      <c r="D26" s="51" t="s">
        <v>149</v>
      </c>
      <c r="E26" s="32">
        <v>23</v>
      </c>
      <c r="F26" s="33">
        <f t="shared" si="1"/>
        <v>44339</v>
      </c>
      <c r="G26" s="34"/>
      <c r="H26" s="35">
        <v>23</v>
      </c>
      <c r="I26" s="36">
        <f t="shared" si="2"/>
        <v>44370</v>
      </c>
      <c r="J26" s="66" t="s">
        <v>150</v>
      </c>
      <c r="K26" s="29">
        <v>23</v>
      </c>
      <c r="L26" s="30">
        <f t="shared" si="3"/>
        <v>44400</v>
      </c>
      <c r="M26" s="64"/>
      <c r="N26" s="29">
        <v>23</v>
      </c>
      <c r="O26" s="30">
        <f t="shared" si="4"/>
        <v>44431</v>
      </c>
      <c r="P26" s="49"/>
      <c r="Q26" s="32">
        <v>23</v>
      </c>
      <c r="R26" s="33">
        <f t="shared" si="5"/>
        <v>44462</v>
      </c>
      <c r="S26" s="43" t="s">
        <v>151</v>
      </c>
      <c r="T26" s="32">
        <v>23</v>
      </c>
      <c r="U26" s="33">
        <f t="shared" si="6"/>
        <v>44492</v>
      </c>
      <c r="V26" s="59"/>
      <c r="W26" s="32">
        <v>23</v>
      </c>
      <c r="X26" s="33">
        <f t="shared" si="7"/>
        <v>44523</v>
      </c>
      <c r="Y26" s="34" t="s">
        <v>152</v>
      </c>
      <c r="Z26" s="35">
        <v>23</v>
      </c>
      <c r="AA26" s="36">
        <f t="shared" si="8"/>
        <v>44553</v>
      </c>
      <c r="AB26" s="73"/>
      <c r="AC26" s="32">
        <v>23</v>
      </c>
      <c r="AD26" s="33">
        <f t="shared" si="9"/>
        <v>44584</v>
      </c>
      <c r="AE26" s="43"/>
      <c r="AF26" s="32">
        <v>23</v>
      </c>
      <c r="AG26" s="33">
        <f t="shared" si="10"/>
        <v>44615</v>
      </c>
      <c r="AH26" s="43" t="s">
        <v>153</v>
      </c>
      <c r="AI26" s="35">
        <v>23</v>
      </c>
      <c r="AJ26" s="36">
        <f t="shared" si="11"/>
        <v>44643</v>
      </c>
      <c r="AK26" s="73" t="s">
        <v>154</v>
      </c>
    </row>
    <row r="27" spans="2:37" ht="29.25" customHeight="1">
      <c r="B27" s="32">
        <v>24</v>
      </c>
      <c r="C27" s="33">
        <f t="shared" si="0"/>
        <v>44310</v>
      </c>
      <c r="D27" s="89"/>
      <c r="E27" s="35">
        <v>24</v>
      </c>
      <c r="F27" s="36">
        <f t="shared" si="1"/>
        <v>44340</v>
      </c>
      <c r="G27" s="61"/>
      <c r="H27" s="35">
        <v>24</v>
      </c>
      <c r="I27" s="36">
        <f t="shared" si="2"/>
        <v>44371</v>
      </c>
      <c r="J27" s="62" t="s">
        <v>155</v>
      </c>
      <c r="K27" s="32">
        <v>24</v>
      </c>
      <c r="L27" s="33">
        <f t="shared" si="3"/>
        <v>44401</v>
      </c>
      <c r="M27" s="46" t="s">
        <v>156</v>
      </c>
      <c r="N27" s="29">
        <v>24</v>
      </c>
      <c r="O27" s="30">
        <f t="shared" si="4"/>
        <v>44432</v>
      </c>
      <c r="P27" s="90"/>
      <c r="Q27" s="29">
        <v>24</v>
      </c>
      <c r="R27" s="30">
        <f t="shared" si="5"/>
        <v>44463</v>
      </c>
      <c r="S27" s="91" t="s">
        <v>157</v>
      </c>
      <c r="T27" s="32">
        <v>24</v>
      </c>
      <c r="U27" s="33">
        <f t="shared" si="6"/>
        <v>44493</v>
      </c>
      <c r="V27" s="34"/>
      <c r="W27" s="35">
        <v>24</v>
      </c>
      <c r="X27" s="36">
        <f t="shared" si="7"/>
        <v>44524</v>
      </c>
      <c r="Y27" s="42" t="s">
        <v>158</v>
      </c>
      <c r="Z27" s="35">
        <v>24</v>
      </c>
      <c r="AA27" s="36">
        <f t="shared" si="8"/>
        <v>44554</v>
      </c>
      <c r="AB27" s="63" t="s">
        <v>159</v>
      </c>
      <c r="AC27" s="35">
        <v>24</v>
      </c>
      <c r="AD27" s="36">
        <f t="shared" si="9"/>
        <v>44585</v>
      </c>
      <c r="AE27" s="79"/>
      <c r="AF27" s="35">
        <v>24</v>
      </c>
      <c r="AG27" s="36">
        <f t="shared" si="10"/>
        <v>44616</v>
      </c>
      <c r="AH27" s="87" t="s">
        <v>63</v>
      </c>
      <c r="AI27" s="35">
        <v>24</v>
      </c>
      <c r="AJ27" s="36">
        <f t="shared" si="11"/>
        <v>44644</v>
      </c>
      <c r="AK27" s="37" t="s">
        <v>160</v>
      </c>
    </row>
    <row r="28" spans="2:37" ht="29.25" customHeight="1">
      <c r="B28" s="32">
        <v>25</v>
      </c>
      <c r="C28" s="33">
        <f t="shared" si="0"/>
        <v>44311</v>
      </c>
      <c r="D28" s="34"/>
      <c r="E28" s="35">
        <v>25</v>
      </c>
      <c r="F28" s="36">
        <f t="shared" si="1"/>
        <v>44341</v>
      </c>
      <c r="G28" s="42"/>
      <c r="H28" s="29">
        <v>25</v>
      </c>
      <c r="I28" s="30">
        <f t="shared" si="2"/>
        <v>44372</v>
      </c>
      <c r="J28" s="64" t="s">
        <v>161</v>
      </c>
      <c r="K28" s="32">
        <v>25</v>
      </c>
      <c r="L28" s="33">
        <f t="shared" si="3"/>
        <v>44402</v>
      </c>
      <c r="M28" s="46" t="s">
        <v>156</v>
      </c>
      <c r="N28" s="29">
        <v>25</v>
      </c>
      <c r="O28" s="30">
        <f t="shared" si="4"/>
        <v>44433</v>
      </c>
      <c r="P28" s="90"/>
      <c r="Q28" s="32">
        <v>25</v>
      </c>
      <c r="R28" s="33">
        <f t="shared" si="5"/>
        <v>44464</v>
      </c>
      <c r="S28" s="46"/>
      <c r="T28" s="35">
        <v>25</v>
      </c>
      <c r="U28" s="36">
        <f t="shared" si="6"/>
        <v>44494</v>
      </c>
      <c r="V28" s="37" t="s">
        <v>162</v>
      </c>
      <c r="W28" s="35">
        <v>25</v>
      </c>
      <c r="X28" s="36">
        <f t="shared" si="7"/>
        <v>44525</v>
      </c>
      <c r="Y28" s="51" t="s">
        <v>63</v>
      </c>
      <c r="Z28" s="54">
        <v>25</v>
      </c>
      <c r="AA28" s="55">
        <f t="shared" si="8"/>
        <v>44555</v>
      </c>
      <c r="AB28" s="60"/>
      <c r="AC28" s="35">
        <v>25</v>
      </c>
      <c r="AD28" s="36">
        <f t="shared" si="9"/>
        <v>44586</v>
      </c>
      <c r="AE28" s="79"/>
      <c r="AF28" s="35">
        <v>25</v>
      </c>
      <c r="AG28" s="36">
        <f t="shared" si="10"/>
        <v>44617</v>
      </c>
      <c r="AH28" s="73" t="s">
        <v>163</v>
      </c>
      <c r="AI28" s="29">
        <v>25</v>
      </c>
      <c r="AJ28" s="30">
        <f t="shared" si="11"/>
        <v>44645</v>
      </c>
      <c r="AK28" s="92" t="s">
        <v>164</v>
      </c>
    </row>
    <row r="29" spans="2:37" ht="29.25" customHeight="1">
      <c r="B29" s="35">
        <v>26</v>
      </c>
      <c r="C29" s="36">
        <f t="shared" si="0"/>
        <v>44312</v>
      </c>
      <c r="D29" s="38"/>
      <c r="E29" s="35">
        <v>26</v>
      </c>
      <c r="F29" s="36">
        <f t="shared" si="1"/>
        <v>44342</v>
      </c>
      <c r="G29" s="42" t="s">
        <v>165</v>
      </c>
      <c r="H29" s="32">
        <v>26</v>
      </c>
      <c r="I29" s="33">
        <f t="shared" si="2"/>
        <v>44373</v>
      </c>
      <c r="J29" s="75"/>
      <c r="K29" s="29">
        <v>26</v>
      </c>
      <c r="L29" s="30">
        <f t="shared" si="3"/>
        <v>44403</v>
      </c>
      <c r="M29" s="91" t="s">
        <v>156</v>
      </c>
      <c r="N29" s="29">
        <v>26</v>
      </c>
      <c r="O29" s="30">
        <f t="shared" si="4"/>
        <v>44434</v>
      </c>
      <c r="P29" s="91"/>
      <c r="Q29" s="32">
        <v>26</v>
      </c>
      <c r="R29" s="33">
        <f t="shared" si="5"/>
        <v>44465</v>
      </c>
      <c r="S29" s="53"/>
      <c r="T29" s="35">
        <v>26</v>
      </c>
      <c r="U29" s="36">
        <f t="shared" si="6"/>
        <v>44495</v>
      </c>
      <c r="V29" s="37" t="s">
        <v>162</v>
      </c>
      <c r="W29" s="35">
        <v>26</v>
      </c>
      <c r="X29" s="36">
        <f t="shared" si="7"/>
        <v>44526</v>
      </c>
      <c r="Y29" s="37" t="s">
        <v>166</v>
      </c>
      <c r="Z29" s="54">
        <v>26</v>
      </c>
      <c r="AA29" s="55">
        <f t="shared" si="8"/>
        <v>44556</v>
      </c>
      <c r="AB29" s="43"/>
      <c r="AC29" s="35">
        <v>26</v>
      </c>
      <c r="AD29" s="36">
        <f t="shared" si="9"/>
        <v>44587</v>
      </c>
      <c r="AE29" s="42" t="s">
        <v>167</v>
      </c>
      <c r="AF29" s="32">
        <v>26</v>
      </c>
      <c r="AG29" s="33">
        <f t="shared" si="10"/>
        <v>44618</v>
      </c>
      <c r="AH29" s="46"/>
      <c r="AI29" s="54">
        <v>26</v>
      </c>
      <c r="AJ29" s="55">
        <f t="shared" si="11"/>
        <v>44646</v>
      </c>
      <c r="AK29" s="45"/>
    </row>
    <row r="30" spans="2:37" ht="29.25" customHeight="1">
      <c r="B30" s="35">
        <v>27</v>
      </c>
      <c r="C30" s="36">
        <f t="shared" si="0"/>
        <v>44313</v>
      </c>
      <c r="D30" s="38" t="s">
        <v>168</v>
      </c>
      <c r="E30" s="35">
        <v>27</v>
      </c>
      <c r="F30" s="36">
        <f t="shared" si="1"/>
        <v>44343</v>
      </c>
      <c r="G30" s="38" t="s">
        <v>169</v>
      </c>
      <c r="H30" s="32">
        <v>27</v>
      </c>
      <c r="I30" s="33">
        <f t="shared" si="2"/>
        <v>44374</v>
      </c>
      <c r="J30" s="43"/>
      <c r="K30" s="29">
        <v>27</v>
      </c>
      <c r="L30" s="30">
        <f t="shared" si="3"/>
        <v>44404</v>
      </c>
      <c r="M30" s="91"/>
      <c r="N30" s="29">
        <v>27</v>
      </c>
      <c r="O30" s="30">
        <f t="shared" si="4"/>
        <v>44435</v>
      </c>
      <c r="P30" s="91"/>
      <c r="Q30" s="35">
        <v>27</v>
      </c>
      <c r="R30" s="36">
        <f t="shared" si="5"/>
        <v>44466</v>
      </c>
      <c r="S30" s="37"/>
      <c r="T30" s="35">
        <v>27</v>
      </c>
      <c r="U30" s="36">
        <f t="shared" si="6"/>
        <v>44496</v>
      </c>
      <c r="V30" s="82" t="s">
        <v>170</v>
      </c>
      <c r="W30" s="32">
        <v>27</v>
      </c>
      <c r="X30" s="33">
        <f t="shared" si="7"/>
        <v>44527</v>
      </c>
      <c r="Y30" s="46"/>
      <c r="Z30" s="29">
        <v>27</v>
      </c>
      <c r="AA30" s="30">
        <f t="shared" si="8"/>
        <v>44557</v>
      </c>
      <c r="AB30" s="49"/>
      <c r="AC30" s="35">
        <v>27</v>
      </c>
      <c r="AD30" s="36">
        <f t="shared" si="9"/>
        <v>44588</v>
      </c>
      <c r="AE30" s="38" t="s">
        <v>40</v>
      </c>
      <c r="AF30" s="32">
        <v>27</v>
      </c>
      <c r="AG30" s="33">
        <f t="shared" si="10"/>
        <v>44619</v>
      </c>
      <c r="AH30" s="34"/>
      <c r="AI30" s="54">
        <v>27</v>
      </c>
      <c r="AJ30" s="55">
        <f t="shared" si="11"/>
        <v>44647</v>
      </c>
      <c r="AK30" s="45"/>
    </row>
    <row r="31" spans="2:37" ht="29.25" customHeight="1">
      <c r="B31" s="35">
        <v>28</v>
      </c>
      <c r="C31" s="36">
        <f t="shared" si="0"/>
        <v>44314</v>
      </c>
      <c r="D31" s="38"/>
      <c r="E31" s="35">
        <v>28</v>
      </c>
      <c r="F31" s="36">
        <f t="shared" si="1"/>
        <v>44344</v>
      </c>
      <c r="G31" s="37" t="s">
        <v>171</v>
      </c>
      <c r="H31" s="35">
        <v>28</v>
      </c>
      <c r="I31" s="36">
        <f t="shared" si="2"/>
        <v>44375</v>
      </c>
      <c r="J31" s="93"/>
      <c r="K31" s="29">
        <v>28</v>
      </c>
      <c r="L31" s="30">
        <f t="shared" si="3"/>
        <v>44405</v>
      </c>
      <c r="M31" s="52" t="s">
        <v>48</v>
      </c>
      <c r="N31" s="32">
        <v>28</v>
      </c>
      <c r="O31" s="33">
        <f t="shared" si="4"/>
        <v>44436</v>
      </c>
      <c r="P31" s="46"/>
      <c r="Q31" s="35">
        <v>28</v>
      </c>
      <c r="R31" s="36">
        <f t="shared" si="5"/>
        <v>44467</v>
      </c>
      <c r="S31" s="42"/>
      <c r="T31" s="35">
        <v>28</v>
      </c>
      <c r="U31" s="36">
        <f t="shared" si="6"/>
        <v>44497</v>
      </c>
      <c r="V31" s="94" t="s">
        <v>172</v>
      </c>
      <c r="W31" s="32">
        <v>28</v>
      </c>
      <c r="X31" s="33">
        <f t="shared" si="7"/>
        <v>44528</v>
      </c>
      <c r="Y31" s="53"/>
      <c r="Z31" s="29">
        <v>28</v>
      </c>
      <c r="AA31" s="30">
        <f t="shared" si="8"/>
        <v>44558</v>
      </c>
      <c r="AB31" s="64"/>
      <c r="AC31" s="35">
        <v>28</v>
      </c>
      <c r="AD31" s="36">
        <f t="shared" si="9"/>
        <v>44589</v>
      </c>
      <c r="AE31" s="42" t="s">
        <v>173</v>
      </c>
      <c r="AF31" s="35">
        <v>28</v>
      </c>
      <c r="AG31" s="36">
        <f t="shared" si="10"/>
        <v>44620</v>
      </c>
      <c r="AH31" s="79"/>
      <c r="AI31" s="29">
        <v>28</v>
      </c>
      <c r="AJ31" s="30">
        <f t="shared" si="11"/>
        <v>44648</v>
      </c>
      <c r="AK31" s="49"/>
    </row>
    <row r="32" spans="2:37" ht="29.25" customHeight="1">
      <c r="B32" s="54">
        <v>29</v>
      </c>
      <c r="C32" s="33">
        <f t="shared" si="0"/>
        <v>44315</v>
      </c>
      <c r="D32" s="34" t="s">
        <v>174</v>
      </c>
      <c r="E32" s="32">
        <v>29</v>
      </c>
      <c r="F32" s="33">
        <f t="shared" si="1"/>
        <v>44345</v>
      </c>
      <c r="G32" s="46"/>
      <c r="H32" s="35">
        <v>29</v>
      </c>
      <c r="I32" s="36">
        <f t="shared" si="2"/>
        <v>44376</v>
      </c>
      <c r="J32" s="38" t="s">
        <v>175</v>
      </c>
      <c r="K32" s="29">
        <v>29</v>
      </c>
      <c r="L32" s="30">
        <f t="shared" si="3"/>
        <v>44406</v>
      </c>
      <c r="M32" s="52" t="s">
        <v>53</v>
      </c>
      <c r="N32" s="32">
        <v>29</v>
      </c>
      <c r="O32" s="33">
        <f t="shared" si="4"/>
        <v>44437</v>
      </c>
      <c r="P32" s="84"/>
      <c r="Q32" s="35">
        <v>29</v>
      </c>
      <c r="R32" s="36">
        <f t="shared" si="5"/>
        <v>44468</v>
      </c>
      <c r="S32" s="37" t="s">
        <v>89</v>
      </c>
      <c r="T32" s="35">
        <v>29</v>
      </c>
      <c r="U32" s="36">
        <f t="shared" si="6"/>
        <v>44498</v>
      </c>
      <c r="V32" s="37" t="s">
        <v>89</v>
      </c>
      <c r="W32" s="35">
        <v>29</v>
      </c>
      <c r="X32" s="36">
        <f t="shared" si="7"/>
        <v>44529</v>
      </c>
      <c r="Y32" s="37" t="s">
        <v>89</v>
      </c>
      <c r="Z32" s="29">
        <v>29</v>
      </c>
      <c r="AA32" s="30">
        <f t="shared" si="8"/>
        <v>44559</v>
      </c>
      <c r="AB32" s="64" t="s">
        <v>176</v>
      </c>
      <c r="AC32" s="32">
        <v>29</v>
      </c>
      <c r="AD32" s="33">
        <f t="shared" si="9"/>
        <v>44590</v>
      </c>
      <c r="AE32" s="59"/>
      <c r="AF32" s="35"/>
      <c r="AG32" s="36"/>
      <c r="AH32" s="79"/>
      <c r="AI32" s="29">
        <v>29</v>
      </c>
      <c r="AJ32" s="30">
        <f t="shared" si="11"/>
        <v>44649</v>
      </c>
      <c r="AK32" s="49"/>
    </row>
    <row r="33" spans="2:37" ht="29.25" customHeight="1">
      <c r="B33" s="35">
        <v>30</v>
      </c>
      <c r="C33" s="23">
        <f t="shared" si="0"/>
        <v>44316</v>
      </c>
      <c r="D33" s="37" t="s">
        <v>177</v>
      </c>
      <c r="E33" s="32">
        <v>30</v>
      </c>
      <c r="F33" s="20">
        <f t="shared" si="1"/>
        <v>44346</v>
      </c>
      <c r="G33" s="53"/>
      <c r="H33" s="35">
        <v>30</v>
      </c>
      <c r="I33" s="23">
        <f t="shared" si="2"/>
        <v>44377</v>
      </c>
      <c r="J33" s="73" t="s">
        <v>89</v>
      </c>
      <c r="K33" s="29">
        <v>30</v>
      </c>
      <c r="L33" s="17">
        <f t="shared" si="3"/>
        <v>44407</v>
      </c>
      <c r="M33" s="52"/>
      <c r="N33" s="29">
        <v>30</v>
      </c>
      <c r="O33" s="17">
        <f t="shared" si="4"/>
        <v>44438</v>
      </c>
      <c r="P33" s="49"/>
      <c r="Q33" s="35">
        <v>30</v>
      </c>
      <c r="R33" s="23">
        <f t="shared" si="5"/>
        <v>44469</v>
      </c>
      <c r="S33" s="37" t="s">
        <v>178</v>
      </c>
      <c r="T33" s="54">
        <v>30</v>
      </c>
      <c r="U33" s="95">
        <f t="shared" si="6"/>
        <v>44499</v>
      </c>
      <c r="V33" s="46"/>
      <c r="W33" s="35">
        <v>30</v>
      </c>
      <c r="X33" s="23">
        <f t="shared" si="7"/>
        <v>44530</v>
      </c>
      <c r="Y33" s="37" t="s">
        <v>179</v>
      </c>
      <c r="Z33" s="29">
        <v>30</v>
      </c>
      <c r="AA33" s="17">
        <f t="shared" si="8"/>
        <v>44560</v>
      </c>
      <c r="AB33" s="64" t="s">
        <v>176</v>
      </c>
      <c r="AC33" s="32">
        <v>30</v>
      </c>
      <c r="AD33" s="20">
        <f t="shared" si="9"/>
        <v>44591</v>
      </c>
      <c r="AE33" s="45"/>
      <c r="AF33" s="35"/>
      <c r="AG33" s="23"/>
      <c r="AH33" s="62"/>
      <c r="AI33" s="29">
        <v>30</v>
      </c>
      <c r="AJ33" s="17">
        <f t="shared" si="11"/>
        <v>44650</v>
      </c>
      <c r="AK33" s="47"/>
    </row>
    <row r="34" spans="2:37" ht="29.25" customHeight="1" thickBot="1">
      <c r="B34" s="96"/>
      <c r="C34" s="97"/>
      <c r="D34" s="98"/>
      <c r="E34" s="96">
        <v>31</v>
      </c>
      <c r="F34" s="97">
        <f t="shared" si="1"/>
        <v>44347</v>
      </c>
      <c r="G34" s="99" t="s">
        <v>180</v>
      </c>
      <c r="H34" s="96"/>
      <c r="I34" s="97"/>
      <c r="J34" s="100"/>
      <c r="K34" s="101">
        <v>31</v>
      </c>
      <c r="L34" s="102">
        <f t="shared" si="3"/>
        <v>44408</v>
      </c>
      <c r="M34" s="103"/>
      <c r="N34" s="96">
        <v>31</v>
      </c>
      <c r="O34" s="97">
        <f t="shared" si="4"/>
        <v>44439</v>
      </c>
      <c r="P34" s="104" t="s">
        <v>181</v>
      </c>
      <c r="Q34" s="96"/>
      <c r="R34" s="97"/>
      <c r="S34" s="98"/>
      <c r="T34" s="105">
        <v>31</v>
      </c>
      <c r="U34" s="106">
        <f t="shared" si="6"/>
        <v>44500</v>
      </c>
      <c r="V34" s="107"/>
      <c r="W34" s="96"/>
      <c r="X34" s="97"/>
      <c r="Y34" s="98"/>
      <c r="Z34" s="108">
        <v>31</v>
      </c>
      <c r="AA34" s="109">
        <f t="shared" si="8"/>
        <v>44561</v>
      </c>
      <c r="AB34" s="110" t="s">
        <v>176</v>
      </c>
      <c r="AC34" s="96">
        <v>31</v>
      </c>
      <c r="AD34" s="97">
        <f t="shared" si="9"/>
        <v>44592</v>
      </c>
      <c r="AE34" s="99"/>
      <c r="AF34" s="96"/>
      <c r="AG34" s="97"/>
      <c r="AH34" s="100"/>
      <c r="AI34" s="108">
        <v>31</v>
      </c>
      <c r="AJ34" s="109">
        <f t="shared" si="11"/>
        <v>44651</v>
      </c>
      <c r="AK34" s="111"/>
    </row>
    <row r="35" spans="2:37" ht="15" customHeight="1">
      <c r="B35" s="201" t="s">
        <v>182</v>
      </c>
      <c r="C35" s="202"/>
      <c r="D35" s="112" t="s">
        <v>183</v>
      </c>
      <c r="E35" s="203"/>
      <c r="F35" s="204"/>
      <c r="G35" s="113" t="s">
        <v>184</v>
      </c>
      <c r="H35" s="204"/>
      <c r="I35" s="204"/>
      <c r="J35" s="113" t="s">
        <v>185</v>
      </c>
      <c r="K35" s="201"/>
      <c r="L35" s="202"/>
      <c r="M35" s="113" t="s">
        <v>186</v>
      </c>
      <c r="N35" s="203"/>
      <c r="O35" s="204"/>
      <c r="P35" s="112" t="s">
        <v>187</v>
      </c>
      <c r="Q35" s="114"/>
      <c r="R35" s="115"/>
      <c r="S35" s="113" t="s">
        <v>188</v>
      </c>
      <c r="T35" s="202"/>
      <c r="U35" s="202"/>
      <c r="V35" s="113" t="s">
        <v>189</v>
      </c>
      <c r="W35" s="203"/>
      <c r="X35" s="204"/>
      <c r="Y35" s="113" t="s">
        <v>188</v>
      </c>
      <c r="Z35" s="203"/>
      <c r="AA35" s="204"/>
      <c r="AB35" s="113" t="s">
        <v>184</v>
      </c>
      <c r="AC35" s="201"/>
      <c r="AD35" s="202"/>
      <c r="AE35" s="113" t="s">
        <v>190</v>
      </c>
      <c r="AF35" s="203"/>
      <c r="AG35" s="204"/>
      <c r="AH35" s="113" t="s">
        <v>184</v>
      </c>
      <c r="AI35" s="203"/>
      <c r="AJ35" s="204"/>
      <c r="AK35" s="112" t="s">
        <v>191</v>
      </c>
    </row>
    <row r="36" spans="2:37" ht="15.75" customHeight="1">
      <c r="B36" s="116"/>
      <c r="C36" s="117"/>
      <c r="D36" s="118" t="s">
        <v>192</v>
      </c>
      <c r="E36" s="119"/>
      <c r="F36" s="120"/>
      <c r="G36" s="121" t="s">
        <v>193</v>
      </c>
      <c r="H36" s="122"/>
      <c r="I36" s="120"/>
      <c r="J36" s="123" t="s">
        <v>194</v>
      </c>
      <c r="K36" s="124"/>
      <c r="L36" s="125"/>
      <c r="M36" s="126" t="s">
        <v>195</v>
      </c>
      <c r="N36" s="127"/>
      <c r="O36" s="120"/>
      <c r="P36" s="128"/>
      <c r="Q36" s="119"/>
      <c r="R36" s="120"/>
      <c r="S36" s="121" t="s">
        <v>196</v>
      </c>
      <c r="T36" s="124"/>
      <c r="U36" s="125"/>
      <c r="V36" s="129" t="s">
        <v>197</v>
      </c>
      <c r="W36" s="119"/>
      <c r="X36" s="120"/>
      <c r="Y36" s="123" t="s">
        <v>198</v>
      </c>
      <c r="Z36" s="127"/>
      <c r="AA36" s="120"/>
      <c r="AB36" s="123" t="s">
        <v>199</v>
      </c>
      <c r="AC36" s="124"/>
      <c r="AD36" s="125"/>
      <c r="AE36" s="130" t="s">
        <v>200</v>
      </c>
      <c r="AF36" s="119"/>
      <c r="AG36" s="120"/>
      <c r="AH36" s="123" t="s">
        <v>201</v>
      </c>
      <c r="AI36" s="205" t="s">
        <v>202</v>
      </c>
      <c r="AJ36" s="206"/>
      <c r="AK36" s="207"/>
    </row>
    <row r="37" spans="2:37" ht="15.75" customHeight="1">
      <c r="B37" s="116"/>
      <c r="C37" s="117"/>
      <c r="D37" s="118" t="s">
        <v>203</v>
      </c>
      <c r="E37" s="119"/>
      <c r="F37" s="120"/>
      <c r="G37" s="131" t="s">
        <v>204</v>
      </c>
      <c r="H37" s="122"/>
      <c r="I37" s="120"/>
      <c r="J37" s="126" t="s">
        <v>205</v>
      </c>
      <c r="K37" s="124"/>
      <c r="L37" s="125"/>
      <c r="M37" s="123" t="s">
        <v>206</v>
      </c>
      <c r="N37" s="127"/>
      <c r="O37" s="120"/>
      <c r="P37" s="132" t="s">
        <v>207</v>
      </c>
      <c r="Q37" s="119"/>
      <c r="R37" s="120"/>
      <c r="S37" s="118" t="s">
        <v>208</v>
      </c>
      <c r="T37" s="124"/>
      <c r="U37" s="125"/>
      <c r="V37" s="129" t="s">
        <v>209</v>
      </c>
      <c r="W37" s="119"/>
      <c r="X37" s="120"/>
      <c r="Y37" s="126" t="s">
        <v>210</v>
      </c>
      <c r="Z37" s="127"/>
      <c r="AA37" s="120"/>
      <c r="AB37" s="123" t="s">
        <v>211</v>
      </c>
      <c r="AC37" s="124"/>
      <c r="AD37" s="125"/>
      <c r="AE37" s="123" t="s">
        <v>212</v>
      </c>
      <c r="AF37" s="119"/>
      <c r="AG37" s="120"/>
      <c r="AH37" s="123" t="s">
        <v>213</v>
      </c>
      <c r="AI37" s="205" t="s">
        <v>214</v>
      </c>
      <c r="AJ37" s="206"/>
      <c r="AK37" s="207"/>
    </row>
    <row r="38" spans="2:37" ht="15.75" customHeight="1">
      <c r="B38" s="116"/>
      <c r="C38" s="117"/>
      <c r="D38" s="118" t="s">
        <v>215</v>
      </c>
      <c r="E38" s="119"/>
      <c r="F38" s="120"/>
      <c r="G38" s="118" t="s">
        <v>216</v>
      </c>
      <c r="H38" s="122"/>
      <c r="I38" s="120"/>
      <c r="J38" s="130" t="s">
        <v>217</v>
      </c>
      <c r="K38" s="124"/>
      <c r="L38" s="125"/>
      <c r="M38" s="133" t="s">
        <v>218</v>
      </c>
      <c r="N38" s="127"/>
      <c r="O38" s="120"/>
      <c r="P38" s="121" t="s">
        <v>211</v>
      </c>
      <c r="Q38" s="119"/>
      <c r="R38" s="120"/>
      <c r="S38" s="118" t="s">
        <v>219</v>
      </c>
      <c r="T38" s="124"/>
      <c r="U38" s="125"/>
      <c r="V38" s="129" t="s">
        <v>220</v>
      </c>
      <c r="W38" s="119"/>
      <c r="X38" s="120"/>
      <c r="Y38" s="133" t="s">
        <v>221</v>
      </c>
      <c r="Z38" s="127"/>
      <c r="AA38" s="120"/>
      <c r="AB38" s="126"/>
      <c r="AC38" s="124"/>
      <c r="AD38" s="125"/>
      <c r="AE38" s="123" t="s">
        <v>222</v>
      </c>
      <c r="AF38" s="119"/>
      <c r="AG38" s="120"/>
      <c r="AH38" s="126" t="s">
        <v>223</v>
      </c>
      <c r="AI38" s="208" t="s">
        <v>224</v>
      </c>
      <c r="AJ38" s="209"/>
      <c r="AK38" s="210"/>
    </row>
    <row r="39" spans="2:37" ht="15.75" customHeight="1">
      <c r="B39" s="116"/>
      <c r="C39" s="117"/>
      <c r="D39" s="118" t="s">
        <v>225</v>
      </c>
      <c r="E39" s="119"/>
      <c r="F39" s="120"/>
      <c r="G39" s="118" t="s">
        <v>226</v>
      </c>
      <c r="H39" s="122"/>
      <c r="I39" s="120"/>
      <c r="J39" s="123" t="s">
        <v>227</v>
      </c>
      <c r="K39" s="124"/>
      <c r="L39" s="125"/>
      <c r="M39" s="123" t="s">
        <v>228</v>
      </c>
      <c r="N39" s="127"/>
      <c r="O39" s="120"/>
      <c r="P39" s="118"/>
      <c r="Q39" s="119"/>
      <c r="R39" s="120"/>
      <c r="S39" s="121" t="s">
        <v>211</v>
      </c>
      <c r="T39" s="124"/>
      <c r="U39" s="125"/>
      <c r="V39" s="129" t="s">
        <v>229</v>
      </c>
      <c r="W39" s="119"/>
      <c r="X39" s="120"/>
      <c r="Y39" s="134" t="s">
        <v>230</v>
      </c>
      <c r="Z39" s="127"/>
      <c r="AA39" s="120"/>
      <c r="AB39" s="130"/>
      <c r="AC39" s="124"/>
      <c r="AD39" s="125"/>
      <c r="AE39" s="126" t="s">
        <v>231</v>
      </c>
      <c r="AF39" s="119"/>
      <c r="AG39" s="120"/>
      <c r="AH39" s="126" t="s">
        <v>232</v>
      </c>
      <c r="AI39" s="208"/>
      <c r="AJ39" s="209"/>
      <c r="AK39" s="210"/>
    </row>
    <row r="40" spans="2:37" ht="15.75" customHeight="1">
      <c r="B40" s="116"/>
      <c r="C40" s="117"/>
      <c r="D40" s="118" t="s">
        <v>233</v>
      </c>
      <c r="E40" s="119"/>
      <c r="F40" s="120"/>
      <c r="G40" s="118" t="s">
        <v>234</v>
      </c>
      <c r="H40" s="122"/>
      <c r="I40" s="120"/>
      <c r="J40" s="123" t="s">
        <v>211</v>
      </c>
      <c r="K40" s="124"/>
      <c r="L40" s="125"/>
      <c r="M40" s="121" t="s">
        <v>235</v>
      </c>
      <c r="N40" s="127"/>
      <c r="O40" s="120"/>
      <c r="P40" s="118"/>
      <c r="Q40" s="119"/>
      <c r="R40" s="120"/>
      <c r="S40" s="118"/>
      <c r="T40" s="124"/>
      <c r="U40" s="125"/>
      <c r="V40" s="129" t="s">
        <v>236</v>
      </c>
      <c r="W40" s="119"/>
      <c r="X40" s="120"/>
      <c r="Y40" s="123" t="s">
        <v>237</v>
      </c>
      <c r="Z40" s="127"/>
      <c r="AA40" s="120"/>
      <c r="AB40" s="130"/>
      <c r="AC40" s="124"/>
      <c r="AD40" s="125"/>
      <c r="AE40" s="126" t="s">
        <v>238</v>
      </c>
      <c r="AF40" s="119"/>
      <c r="AG40" s="120"/>
      <c r="AH40" s="133" t="s">
        <v>239</v>
      </c>
      <c r="AI40" s="135"/>
      <c r="AJ40" s="136"/>
      <c r="AK40" s="121" t="s">
        <v>240</v>
      </c>
    </row>
    <row r="41" spans="2:37" ht="15.75" customHeight="1">
      <c r="B41" s="116"/>
      <c r="C41" s="117"/>
      <c r="D41" s="118" t="s">
        <v>241</v>
      </c>
      <c r="E41" s="119"/>
      <c r="F41" s="120"/>
      <c r="G41" s="137" t="s">
        <v>242</v>
      </c>
      <c r="H41" s="122"/>
      <c r="I41" s="120"/>
      <c r="J41" s="130"/>
      <c r="K41" s="124"/>
      <c r="L41" s="125"/>
      <c r="M41" s="123" t="s">
        <v>211</v>
      </c>
      <c r="N41" s="127"/>
      <c r="O41" s="120"/>
      <c r="P41" s="118"/>
      <c r="Q41" s="119"/>
      <c r="R41" s="120"/>
      <c r="S41" s="118"/>
      <c r="T41" s="124"/>
      <c r="U41" s="125"/>
      <c r="V41" s="123" t="s">
        <v>211</v>
      </c>
      <c r="W41" s="119"/>
      <c r="X41" s="120"/>
      <c r="Y41" s="123" t="s">
        <v>211</v>
      </c>
      <c r="Z41" s="127"/>
      <c r="AA41" s="120"/>
      <c r="AB41" s="130"/>
      <c r="AC41" s="124"/>
      <c r="AD41" s="125"/>
      <c r="AE41" s="126" t="s">
        <v>243</v>
      </c>
      <c r="AF41" s="119"/>
      <c r="AG41" s="120"/>
      <c r="AH41" s="123" t="s">
        <v>211</v>
      </c>
      <c r="AI41" s="138"/>
      <c r="AJ41" s="139"/>
      <c r="AK41" s="123" t="s">
        <v>211</v>
      </c>
    </row>
    <row r="42" spans="2:37" ht="15.75" customHeight="1">
      <c r="B42" s="116"/>
      <c r="C42" s="117"/>
      <c r="D42" s="118" t="s">
        <v>244</v>
      </c>
      <c r="E42" s="119"/>
      <c r="F42" s="120"/>
      <c r="G42" s="118" t="s">
        <v>211</v>
      </c>
      <c r="H42" s="122"/>
      <c r="I42" s="120"/>
      <c r="J42" s="130"/>
      <c r="K42" s="124"/>
      <c r="L42" s="125"/>
      <c r="M42" s="121"/>
      <c r="N42" s="127"/>
      <c r="O42" s="120"/>
      <c r="P42" s="118"/>
      <c r="Q42" s="119"/>
      <c r="R42" s="120"/>
      <c r="S42" s="118"/>
      <c r="T42" s="124"/>
      <c r="U42" s="125"/>
      <c r="V42" s="129"/>
      <c r="W42" s="119"/>
      <c r="X42" s="120"/>
      <c r="Y42" s="123"/>
      <c r="Z42" s="127"/>
      <c r="AA42" s="120"/>
      <c r="AB42" s="130"/>
      <c r="AC42" s="124"/>
      <c r="AD42" s="125"/>
      <c r="AE42" s="133" t="s">
        <v>245</v>
      </c>
      <c r="AF42" s="119"/>
      <c r="AG42" s="120"/>
      <c r="AH42" s="123"/>
      <c r="AI42" s="138"/>
      <c r="AJ42" s="139"/>
      <c r="AK42" s="130"/>
    </row>
    <row r="43" spans="2:37" ht="15.75" customHeight="1">
      <c r="B43" s="116"/>
      <c r="C43" s="117"/>
      <c r="D43" s="118" t="s">
        <v>246</v>
      </c>
      <c r="E43" s="119"/>
      <c r="F43" s="120"/>
      <c r="G43" s="118"/>
      <c r="H43" s="122"/>
      <c r="I43" s="120"/>
      <c r="J43" s="130"/>
      <c r="K43" s="124"/>
      <c r="L43" s="125"/>
      <c r="M43" s="123"/>
      <c r="N43" s="127"/>
      <c r="O43" s="120"/>
      <c r="P43" s="118"/>
      <c r="Q43" s="119"/>
      <c r="R43" s="120"/>
      <c r="S43" s="118"/>
      <c r="T43" s="124"/>
      <c r="U43" s="125"/>
      <c r="V43" s="129"/>
      <c r="W43" s="119"/>
      <c r="X43" s="120"/>
      <c r="Y43" s="123"/>
      <c r="Z43" s="127"/>
      <c r="AA43" s="120"/>
      <c r="AB43" s="130"/>
      <c r="AC43" s="124"/>
      <c r="AD43" s="125"/>
      <c r="AE43" s="123" t="s">
        <v>211</v>
      </c>
      <c r="AF43" s="119"/>
      <c r="AG43" s="120"/>
      <c r="AH43" s="123"/>
      <c r="AI43" s="138"/>
      <c r="AJ43" s="139"/>
      <c r="AK43" s="130"/>
    </row>
    <row r="44" spans="2:37" ht="15.75" customHeight="1">
      <c r="B44" s="116"/>
      <c r="C44" s="117"/>
      <c r="D44" s="140" t="s">
        <v>247</v>
      </c>
      <c r="E44" s="119"/>
      <c r="F44" s="120"/>
      <c r="G44" s="118"/>
      <c r="H44" s="122"/>
      <c r="I44" s="120"/>
      <c r="J44" s="130"/>
      <c r="K44" s="124"/>
      <c r="L44" s="125"/>
      <c r="M44" s="123"/>
      <c r="N44" s="127"/>
      <c r="O44" s="120"/>
      <c r="P44" s="118"/>
      <c r="Q44" s="119"/>
      <c r="R44" s="120"/>
      <c r="S44" s="118"/>
      <c r="T44" s="124"/>
      <c r="U44" s="125"/>
      <c r="V44" s="129"/>
      <c r="W44" s="119"/>
      <c r="X44" s="120"/>
      <c r="Y44" s="123"/>
      <c r="Z44" s="127"/>
      <c r="AA44" s="120"/>
      <c r="AB44" s="130"/>
      <c r="AC44" s="124"/>
      <c r="AD44" s="125"/>
      <c r="AE44" s="133"/>
      <c r="AF44" s="119"/>
      <c r="AG44" s="120"/>
      <c r="AH44" s="123"/>
      <c r="AI44" s="138"/>
      <c r="AJ44" s="139"/>
      <c r="AK44" s="130"/>
    </row>
    <row r="45" spans="2:37" ht="15.75" customHeight="1">
      <c r="B45" s="116"/>
      <c r="C45" s="117"/>
      <c r="D45" s="141" t="s">
        <v>248</v>
      </c>
      <c r="E45" s="119"/>
      <c r="F45" s="120"/>
      <c r="G45" s="118"/>
      <c r="H45" s="122"/>
      <c r="I45" s="120"/>
      <c r="J45" s="130"/>
      <c r="K45" s="124"/>
      <c r="L45" s="125"/>
      <c r="M45" s="123"/>
      <c r="N45" s="127"/>
      <c r="O45" s="120"/>
      <c r="P45" s="118"/>
      <c r="Q45" s="119"/>
      <c r="R45" s="120"/>
      <c r="S45" s="118"/>
      <c r="T45" s="124"/>
      <c r="U45" s="125"/>
      <c r="V45" s="142"/>
      <c r="W45" s="119"/>
      <c r="X45" s="120"/>
      <c r="Y45" s="123"/>
      <c r="Z45" s="127"/>
      <c r="AA45" s="120"/>
      <c r="AB45" s="130"/>
      <c r="AC45" s="124"/>
      <c r="AD45" s="125"/>
      <c r="AE45" s="126"/>
      <c r="AF45" s="119"/>
      <c r="AG45" s="120"/>
      <c r="AH45" s="123"/>
      <c r="AI45" s="138"/>
      <c r="AJ45" s="139"/>
      <c r="AK45" s="130"/>
    </row>
    <row r="46" spans="2:37" ht="15.75" customHeight="1" thickBot="1">
      <c r="B46" s="143"/>
      <c r="C46" s="144"/>
      <c r="D46" s="145" t="s">
        <v>211</v>
      </c>
      <c r="E46" s="146"/>
      <c r="F46" s="147"/>
      <c r="G46" s="148"/>
      <c r="H46" s="149"/>
      <c r="I46" s="147"/>
      <c r="J46" s="150"/>
      <c r="K46" s="151"/>
      <c r="L46" s="152"/>
      <c r="M46" s="153"/>
      <c r="N46" s="154"/>
      <c r="O46" s="147"/>
      <c r="P46" s="155"/>
      <c r="Q46" s="146"/>
      <c r="R46" s="147"/>
      <c r="S46" s="156"/>
      <c r="T46" s="151"/>
      <c r="U46" s="152"/>
      <c r="V46" s="150"/>
      <c r="W46" s="146"/>
      <c r="X46" s="147"/>
      <c r="Y46" s="157"/>
      <c r="Z46" s="154"/>
      <c r="AA46" s="147"/>
      <c r="AB46" s="153"/>
      <c r="AC46" s="151"/>
      <c r="AD46" s="152"/>
      <c r="AE46" s="158"/>
      <c r="AF46" s="146"/>
      <c r="AG46" s="147"/>
      <c r="AH46" s="153"/>
      <c r="AI46" s="211"/>
      <c r="AJ46" s="212"/>
      <c r="AK46" s="213"/>
    </row>
    <row r="47" spans="2:37" ht="15.75" customHeight="1">
      <c r="B47" s="117"/>
      <c r="C47" s="117"/>
      <c r="D47" s="159"/>
      <c r="E47" s="122"/>
      <c r="F47" s="120"/>
      <c r="G47" s="159"/>
      <c r="H47" s="122"/>
      <c r="I47" s="120"/>
      <c r="J47" s="159"/>
      <c r="K47" s="159"/>
      <c r="L47" s="125"/>
      <c r="M47" s="159"/>
      <c r="N47" s="122"/>
      <c r="O47" s="120"/>
      <c r="P47" s="159"/>
      <c r="Q47" s="122"/>
      <c r="R47" s="120"/>
      <c r="S47" s="159"/>
      <c r="T47" s="159"/>
      <c r="U47" s="125"/>
      <c r="V47" s="159"/>
      <c r="W47" s="122"/>
      <c r="X47" s="120"/>
      <c r="Y47" s="159"/>
      <c r="Z47" s="122"/>
      <c r="AA47" s="120"/>
      <c r="AB47" s="159"/>
      <c r="AC47" s="122"/>
      <c r="AD47" s="120"/>
      <c r="AE47" s="159"/>
      <c r="AF47" s="122"/>
      <c r="AG47" s="120"/>
      <c r="AH47" s="159"/>
      <c r="AI47" s="122"/>
      <c r="AJ47" s="120"/>
      <c r="AK47" s="159"/>
    </row>
    <row r="48" spans="2:37" ht="15.75" customHeight="1">
      <c r="B48" s="117"/>
      <c r="C48" s="117"/>
      <c r="D48" s="159"/>
      <c r="E48" s="122"/>
      <c r="F48" s="120"/>
      <c r="H48" s="122"/>
      <c r="I48" s="120"/>
      <c r="J48" s="160"/>
      <c r="K48" s="214" t="s">
        <v>249</v>
      </c>
      <c r="L48" s="214"/>
      <c r="M48" s="160"/>
      <c r="N48" s="120"/>
      <c r="O48" s="120"/>
      <c r="P48" s="161"/>
      <c r="Q48" s="122"/>
      <c r="R48" s="120"/>
      <c r="S48" s="159"/>
      <c r="T48" s="159"/>
      <c r="U48" s="125"/>
      <c r="V48" s="160"/>
      <c r="W48" s="122"/>
      <c r="X48" s="120"/>
      <c r="Y48" s="160"/>
      <c r="Z48" s="120"/>
      <c r="AA48" s="120"/>
      <c r="AB48" s="160"/>
      <c r="AC48" s="159"/>
      <c r="AD48" s="125"/>
      <c r="AE48" s="160"/>
      <c r="AF48" s="122"/>
      <c r="AG48" s="120"/>
      <c r="AH48" s="160"/>
      <c r="AI48" s="139"/>
      <c r="AJ48" s="139"/>
      <c r="AK48" s="160"/>
    </row>
    <row r="49" spans="2:37" ht="15.75" customHeight="1">
      <c r="B49" s="117"/>
      <c r="C49" s="117"/>
      <c r="D49" s="159"/>
      <c r="E49" s="122"/>
      <c r="F49" s="120"/>
      <c r="H49" s="122"/>
      <c r="I49" s="120"/>
      <c r="J49" s="160"/>
      <c r="K49" s="159"/>
      <c r="L49" s="125"/>
      <c r="M49" s="160"/>
      <c r="N49" s="120"/>
      <c r="O49" s="120"/>
      <c r="P49" s="161"/>
      <c r="Q49" s="122"/>
      <c r="R49" s="120"/>
      <c r="S49" s="159"/>
      <c r="T49" s="159"/>
      <c r="U49" s="125"/>
      <c r="V49" s="160"/>
      <c r="W49" s="122"/>
      <c r="X49" s="120"/>
      <c r="Y49" s="160"/>
      <c r="Z49" s="120"/>
      <c r="AA49" s="120"/>
      <c r="AB49" s="160"/>
      <c r="AC49" s="159"/>
      <c r="AD49" s="125"/>
      <c r="AE49" s="160"/>
      <c r="AF49" s="122"/>
      <c r="AG49" s="120"/>
      <c r="AH49" s="160"/>
      <c r="AI49" s="139"/>
      <c r="AJ49" s="139"/>
      <c r="AK49" s="160"/>
    </row>
    <row r="50" spans="2:37" ht="15.75" customHeight="1">
      <c r="B50" s="117"/>
      <c r="C50" s="117"/>
      <c r="E50" s="122"/>
      <c r="F50" s="120"/>
      <c r="G50" s="160"/>
      <c r="H50" s="122"/>
      <c r="I50" s="120"/>
      <c r="J50" s="160"/>
      <c r="K50" s="159"/>
      <c r="L50" s="125"/>
      <c r="M50" s="160"/>
      <c r="N50" s="120"/>
      <c r="O50" s="120"/>
      <c r="P50" s="161"/>
      <c r="Q50" s="122"/>
      <c r="R50" s="120"/>
      <c r="S50" s="159"/>
      <c r="T50" s="159"/>
      <c r="U50" s="125"/>
      <c r="V50" s="160"/>
      <c r="W50" s="122"/>
      <c r="X50" s="120"/>
      <c r="Y50" s="160"/>
      <c r="Z50" s="120"/>
      <c r="AA50" s="120"/>
      <c r="AB50" s="160"/>
      <c r="AC50" s="159"/>
      <c r="AD50" s="125"/>
      <c r="AE50" s="160"/>
      <c r="AF50" s="122"/>
      <c r="AG50" s="120"/>
      <c r="AH50" s="160"/>
      <c r="AI50" s="139"/>
      <c r="AJ50" s="139"/>
      <c r="AK50" s="160"/>
    </row>
    <row r="51" spans="2:37" ht="15.75" customHeight="1">
      <c r="B51" s="117"/>
      <c r="C51" s="117"/>
      <c r="E51" s="122"/>
      <c r="F51" s="120"/>
      <c r="G51" s="160"/>
      <c r="H51" s="122"/>
      <c r="I51" s="120"/>
      <c r="J51" s="160"/>
      <c r="K51" s="159"/>
      <c r="L51" s="125"/>
      <c r="M51" s="160"/>
      <c r="N51" s="120"/>
      <c r="O51" s="120"/>
      <c r="P51" s="161"/>
      <c r="Q51" s="122"/>
      <c r="R51" s="120"/>
      <c r="S51" s="159"/>
      <c r="T51" s="159"/>
      <c r="U51" s="125"/>
      <c r="V51" s="160"/>
      <c r="W51" s="122"/>
      <c r="X51" s="120"/>
      <c r="Y51" s="160"/>
      <c r="Z51" s="120"/>
      <c r="AA51" s="120"/>
      <c r="AB51" s="160"/>
      <c r="AC51" s="159"/>
      <c r="AD51" s="125"/>
      <c r="AE51" s="160"/>
      <c r="AF51" s="122"/>
      <c r="AG51" s="120"/>
      <c r="AH51" s="160"/>
      <c r="AI51" s="139"/>
      <c r="AJ51" s="139"/>
      <c r="AK51" s="160"/>
    </row>
    <row r="52" spans="4:37" ht="15.75" customHeight="1">
      <c r="D52" s="159"/>
      <c r="G52" s="160"/>
      <c r="J52" s="160"/>
      <c r="V52" s="160"/>
      <c r="Y52" s="162"/>
      <c r="AB52" s="159"/>
      <c r="AE52" s="162"/>
      <c r="AH52" s="163"/>
      <c r="AK52" s="164"/>
    </row>
    <row r="53" spans="4:34" ht="15.75" customHeight="1">
      <c r="D53" s="159"/>
      <c r="G53" s="142"/>
      <c r="J53" s="160"/>
      <c r="M53" s="159"/>
      <c r="N53" s="165"/>
      <c r="O53" s="165"/>
      <c r="P53" s="166"/>
      <c r="V53" s="142"/>
      <c r="Y53" s="162"/>
      <c r="AB53" s="159"/>
      <c r="AE53" s="162"/>
      <c r="AH53" s="163"/>
    </row>
    <row r="54" spans="4:34" ht="15.75" customHeight="1" thickBot="1">
      <c r="D54" s="159"/>
      <c r="G54" s="142"/>
      <c r="J54" s="160"/>
      <c r="M54" s="159"/>
      <c r="V54" s="142"/>
      <c r="Y54" s="162"/>
      <c r="AB54" s="159"/>
      <c r="AE54" s="162"/>
      <c r="AH54" s="164"/>
    </row>
    <row r="55" spans="2:34" ht="15.75" customHeight="1" thickBot="1">
      <c r="B55" s="215" t="s">
        <v>250</v>
      </c>
      <c r="C55" s="216"/>
      <c r="D55" s="159"/>
      <c r="G55" s="142"/>
      <c r="M55" s="159"/>
      <c r="V55" s="142"/>
      <c r="Y55" s="162"/>
      <c r="AB55" s="159"/>
      <c r="AH55" s="164"/>
    </row>
    <row r="56" spans="2:34" ht="15.75" customHeight="1" thickBot="1">
      <c r="B56" s="167">
        <v>3</v>
      </c>
      <c r="C56" s="168" t="s">
        <v>251</v>
      </c>
      <c r="D56" s="169">
        <f>B56+2018</f>
        <v>2021</v>
      </c>
      <c r="G56" s="142"/>
      <c r="M56" s="159"/>
      <c r="V56" s="142"/>
      <c r="AB56" s="159"/>
      <c r="AH56" s="164"/>
    </row>
    <row r="57" spans="2:38" ht="15.75" customHeight="1">
      <c r="B57" s="10">
        <v>4</v>
      </c>
      <c r="C57" s="170" t="s">
        <v>252</v>
      </c>
      <c r="D57" s="170"/>
      <c r="E57" s="10">
        <v>5</v>
      </c>
      <c r="F57" s="170" t="s">
        <v>252</v>
      </c>
      <c r="G57" s="170"/>
      <c r="H57" s="10">
        <v>6</v>
      </c>
      <c r="I57" s="170" t="s">
        <v>252</v>
      </c>
      <c r="J57" s="170"/>
      <c r="K57" s="10">
        <v>7</v>
      </c>
      <c r="L57" s="170" t="s">
        <v>252</v>
      </c>
      <c r="M57" s="170"/>
      <c r="N57" s="10">
        <v>8</v>
      </c>
      <c r="O57" s="170" t="s">
        <v>252</v>
      </c>
      <c r="P57" s="10"/>
      <c r="Q57" s="10">
        <v>9</v>
      </c>
      <c r="R57" s="170" t="s">
        <v>252</v>
      </c>
      <c r="S57" s="170"/>
      <c r="T57" s="10">
        <v>10</v>
      </c>
      <c r="U57" s="170" t="s">
        <v>252</v>
      </c>
      <c r="V57" s="170"/>
      <c r="W57" s="10">
        <v>11</v>
      </c>
      <c r="X57" s="170" t="s">
        <v>252</v>
      </c>
      <c r="Y57" s="170"/>
      <c r="Z57" s="10">
        <v>12</v>
      </c>
      <c r="AA57" s="170" t="s">
        <v>252</v>
      </c>
      <c r="AB57" s="170"/>
      <c r="AC57" s="10">
        <v>1</v>
      </c>
      <c r="AD57" s="170" t="s">
        <v>252</v>
      </c>
      <c r="AE57" s="170"/>
      <c r="AF57" s="10">
        <v>2</v>
      </c>
      <c r="AG57" s="170" t="s">
        <v>252</v>
      </c>
      <c r="AH57" s="170"/>
      <c r="AI57" s="10">
        <v>3</v>
      </c>
      <c r="AJ57" s="170" t="s">
        <v>252</v>
      </c>
      <c r="AK57" s="170"/>
      <c r="AL57" s="10"/>
    </row>
    <row r="58" spans="2:38" ht="15.75" customHeight="1">
      <c r="B58" s="171"/>
      <c r="C58" s="171">
        <f>COUNTIF(C4:C34,"月")+COUNTIF(C4:C34,"火")+COUNTIF(C4:C34,"水")+COUNTIF(C4:C34,"木")+COUNTIF(C4:C34,"金")</f>
        <v>0</v>
      </c>
      <c r="D58" s="172"/>
      <c r="E58" s="172"/>
      <c r="F58" s="171">
        <f>COUNTIF(F4:F34,"月")+COUNTIF(F4:F34,"火")+COUNTIF(F4:F34,"水")+COUNTIF(F4:F34,"木")+COUNTIF(F4:F34,"金")</f>
        <v>0</v>
      </c>
      <c r="G58" s="172"/>
      <c r="H58" s="172"/>
      <c r="I58" s="171">
        <f>COUNTIF(I4:I34,"月")+COUNTIF(I4:I34,"火")+COUNTIF(I4:I34,"水")+COUNTIF(I4:I34,"木")+COUNTIF(I4:I34,"金")+COUNTIF(I4:I34,"日")</f>
        <v>0</v>
      </c>
      <c r="J58" s="172"/>
      <c r="K58" s="172"/>
      <c r="L58" s="171">
        <f>COUNTIF(L4:L34,"月")+COUNTIF(L4:L34,"火")+COUNTIF(L4:L34,"水")+COUNTIF(L4:L34,"木")+COUNTIF(L4:L34,"金")</f>
        <v>0</v>
      </c>
      <c r="M58" s="173"/>
      <c r="N58" s="171"/>
      <c r="O58" s="171"/>
      <c r="P58" s="172"/>
      <c r="Q58" s="172"/>
      <c r="R58" s="171">
        <f>COUNTIF(R4:R34,"月")+COUNTIF(R4:R34,"火")+COUNTIF(R4:R34,"水")+COUNTIF(R4:R34,"木")+COUNTIF(R4:R34,"金")+COUNTIF(R4:R34,"日")</f>
        <v>0</v>
      </c>
      <c r="S58" s="172"/>
      <c r="T58" s="172"/>
      <c r="U58" s="171">
        <f>COUNTIF(U4:U34,"月")+COUNTIF(U4:U34,"火")+COUNTIF(U4:U34,"水")+COUNTIF(U4:U34,"木")+COUNTIF(U4:U34,"金")</f>
        <v>0</v>
      </c>
      <c r="V58" s="172"/>
      <c r="W58" s="172"/>
      <c r="X58" s="171">
        <f>COUNTIF(X4:X34,"月")+COUNTIF(X4:X34,"火")+COUNTIF(X4:X34,"水")+COUNTIF(X4:X34,"木")+COUNTIF(X4:X34,"金")</f>
        <v>0</v>
      </c>
      <c r="Y58" s="172"/>
      <c r="Z58" s="171"/>
      <c r="AA58" s="171">
        <f>COUNTIF(AA4:AA34,"月")+COUNTIF(AA4:AA34,"火")+COUNTIF(AA4:AA34,"水")+COUNTIF(AA4:AA34,"木")+COUNTIF(AA4:AA34,"金")</f>
        <v>0</v>
      </c>
      <c r="AB58" s="172"/>
      <c r="AC58" s="172"/>
      <c r="AD58" s="171">
        <f>COUNTIF(AD4:AD34,"月")+COUNTIF(AD4:AD34,"火")+COUNTIF(AD4:AD34,"水")+COUNTIF(AD4:AD34,"木")+COUNTIF(AD4:AD34,"金")</f>
        <v>0</v>
      </c>
      <c r="AE58" s="172"/>
      <c r="AF58" s="172"/>
      <c r="AG58" s="171">
        <f>COUNTIF(AG4:AG34,"月")+COUNTIF(AG4:AG34,"火")+COUNTIF(AG4:AG34,"水")+COUNTIF(AG4:AG34,"木")+COUNTIF(AG4:AG34,"金")</f>
        <v>0</v>
      </c>
      <c r="AH58" s="172"/>
      <c r="AI58" s="172"/>
      <c r="AJ58" s="171">
        <f>COUNTIF(AJ4:AJ34,"月")+COUNTIF(AJ4:AJ34,"火")+COUNTIF(AJ4:AJ34,"水")+COUNTIF(AJ4:AJ34,"木")+COUNTIF(AJ4:AJ34,"金")</f>
        <v>0</v>
      </c>
      <c r="AK58" s="172"/>
      <c r="AL58" s="172">
        <f aca="true" t="shared" si="12" ref="AL58:AL63">SUM(C58:AK58)</f>
        <v>0</v>
      </c>
    </row>
    <row r="59" spans="2:38" ht="12.75">
      <c r="B59" s="171" t="s">
        <v>253</v>
      </c>
      <c r="C59" s="171">
        <f>COUNTIF($C$4:$C$34,"月")</f>
        <v>0</v>
      </c>
      <c r="D59" s="172"/>
      <c r="E59" s="172"/>
      <c r="F59" s="171">
        <f>COUNTIF(F$4:F$34,"月")</f>
        <v>0</v>
      </c>
      <c r="G59" s="172"/>
      <c r="H59" s="172"/>
      <c r="I59" s="171">
        <f>COUNTIF(I$4:I$34,"月")</f>
        <v>0</v>
      </c>
      <c r="J59" s="172"/>
      <c r="K59" s="172"/>
      <c r="L59" s="171">
        <f>COUNTIF(L$4:L$34,"月")</f>
        <v>0</v>
      </c>
      <c r="M59" s="173"/>
      <c r="N59" s="171"/>
      <c r="O59" s="171"/>
      <c r="P59" s="172"/>
      <c r="Q59" s="172"/>
      <c r="R59" s="171">
        <f>COUNTIF(R$4:R$34,"月")</f>
        <v>0</v>
      </c>
      <c r="S59" s="172"/>
      <c r="T59" s="172"/>
      <c r="U59" s="171">
        <f>COUNTIF(U$4:U$34,"月")</f>
        <v>0</v>
      </c>
      <c r="V59" s="172"/>
      <c r="W59" s="172"/>
      <c r="X59" s="171">
        <f>COUNTIF(X$4:X$34,"月")</f>
        <v>0</v>
      </c>
      <c r="Y59" s="172"/>
      <c r="Z59" s="171"/>
      <c r="AA59" s="171">
        <f>COUNTIF(AA$4:AA$34,"月")</f>
        <v>0</v>
      </c>
      <c r="AB59" s="172"/>
      <c r="AC59" s="172"/>
      <c r="AD59" s="171">
        <f>COUNTIF(AD$4:AD$34,"月")</f>
        <v>0</v>
      </c>
      <c r="AE59" s="172"/>
      <c r="AF59" s="172"/>
      <c r="AG59" s="171">
        <f>COUNTIF(AG$4:AG$34,"月")</f>
        <v>0</v>
      </c>
      <c r="AH59" s="172"/>
      <c r="AI59" s="172"/>
      <c r="AJ59" s="171">
        <f>COUNTIF(AJ$4:AJ$34,"月")</f>
        <v>0</v>
      </c>
      <c r="AK59" s="172"/>
      <c r="AL59" s="172">
        <f t="shared" si="12"/>
        <v>0</v>
      </c>
    </row>
    <row r="60" spans="2:38" ht="12.75">
      <c r="B60" s="171" t="s">
        <v>254</v>
      </c>
      <c r="C60" s="171">
        <f>COUNTIF($C$4:$C$34,"火")</f>
        <v>0</v>
      </c>
      <c r="D60" s="172"/>
      <c r="E60" s="172"/>
      <c r="F60" s="171">
        <f>COUNTIF(F$4:F$34,"火")</f>
        <v>0</v>
      </c>
      <c r="G60" s="172"/>
      <c r="H60" s="172"/>
      <c r="I60" s="171">
        <f>COUNTIF(I$4:I$34,"火")</f>
        <v>0</v>
      </c>
      <c r="J60" s="172"/>
      <c r="K60" s="172"/>
      <c r="L60" s="171">
        <f>COUNTIF(L$4:L$34,"火")</f>
        <v>0</v>
      </c>
      <c r="M60" s="173"/>
      <c r="N60" s="171"/>
      <c r="O60" s="171"/>
      <c r="P60" s="172"/>
      <c r="Q60" s="172"/>
      <c r="R60" s="171">
        <f>COUNTIF(R$4:R$34,"火")</f>
        <v>0</v>
      </c>
      <c r="S60" s="172"/>
      <c r="T60" s="172"/>
      <c r="U60" s="171">
        <f>COUNTIF(U$4:U$34,"火")</f>
        <v>0</v>
      </c>
      <c r="V60" s="172"/>
      <c r="W60" s="172"/>
      <c r="X60" s="171">
        <f>COUNTIF(X$4:X$34,"火")</f>
        <v>0</v>
      </c>
      <c r="Y60" s="172"/>
      <c r="Z60" s="171"/>
      <c r="AA60" s="171">
        <f>COUNTIF(AA$4:AA$34,"火")</f>
        <v>0</v>
      </c>
      <c r="AB60" s="172"/>
      <c r="AC60" s="172"/>
      <c r="AD60" s="171">
        <f>COUNTIF(AD$4:AD$34,"火")</f>
        <v>0</v>
      </c>
      <c r="AE60" s="172"/>
      <c r="AF60" s="172"/>
      <c r="AG60" s="171">
        <f>COUNTIF(AG$4:AG$34,"火")</f>
        <v>0</v>
      </c>
      <c r="AH60" s="172"/>
      <c r="AI60" s="172"/>
      <c r="AJ60" s="171">
        <f>COUNTIF(AJ$4:AJ$34,"火")</f>
        <v>0</v>
      </c>
      <c r="AK60" s="172"/>
      <c r="AL60" s="172">
        <f t="shared" si="12"/>
        <v>0</v>
      </c>
    </row>
    <row r="61" spans="2:38" ht="12.75">
      <c r="B61" s="171" t="s">
        <v>255</v>
      </c>
      <c r="C61" s="171">
        <f>COUNTIF($C$4:$C$34,"水")</f>
        <v>0</v>
      </c>
      <c r="D61" s="172"/>
      <c r="E61" s="172"/>
      <c r="F61" s="171">
        <f>COUNTIF(F$4:F$34,"水")</f>
        <v>0</v>
      </c>
      <c r="G61" s="172"/>
      <c r="H61" s="172"/>
      <c r="I61" s="171">
        <f>COUNTIF(I$4:I$34,"水")</f>
        <v>0</v>
      </c>
      <c r="J61" s="172"/>
      <c r="K61" s="172"/>
      <c r="L61" s="171">
        <f>COUNTIF(L$4:L$34,"水")</f>
        <v>0</v>
      </c>
      <c r="M61" s="173"/>
      <c r="N61" s="171"/>
      <c r="O61" s="171"/>
      <c r="P61" s="172"/>
      <c r="Q61" s="172"/>
      <c r="R61" s="171">
        <f>COUNTIF(R$4:R$34,"水")</f>
        <v>0</v>
      </c>
      <c r="S61" s="172"/>
      <c r="T61" s="172"/>
      <c r="U61" s="171">
        <f>COUNTIF(U$4:U$34,"水")</f>
        <v>0</v>
      </c>
      <c r="V61" s="172"/>
      <c r="W61" s="172"/>
      <c r="X61" s="171">
        <f>COUNTIF(X$4:X$34,"水")</f>
        <v>0</v>
      </c>
      <c r="Y61" s="172"/>
      <c r="Z61" s="171"/>
      <c r="AA61" s="171">
        <f>COUNTIF(AA$4:AA$34,"水")</f>
        <v>0</v>
      </c>
      <c r="AB61" s="172"/>
      <c r="AC61" s="172"/>
      <c r="AD61" s="171">
        <f>COUNTIF(AD$4:AD$34,"水")</f>
        <v>0</v>
      </c>
      <c r="AE61" s="172"/>
      <c r="AF61" s="172"/>
      <c r="AG61" s="171">
        <f>COUNTIF(AG$4:AG$34,"水")</f>
        <v>0</v>
      </c>
      <c r="AH61" s="172"/>
      <c r="AI61" s="172"/>
      <c r="AJ61" s="171">
        <f>COUNTIF(AJ$4:AJ$34,"水")</f>
        <v>0</v>
      </c>
      <c r="AK61" s="172"/>
      <c r="AL61" s="172">
        <f t="shared" si="12"/>
        <v>0</v>
      </c>
    </row>
    <row r="62" spans="2:38" ht="12.75">
      <c r="B62" s="171" t="s">
        <v>256</v>
      </c>
      <c r="C62" s="171">
        <f>COUNTIF($C$4:$C$34,"木")</f>
        <v>0</v>
      </c>
      <c r="D62" s="172"/>
      <c r="E62" s="172"/>
      <c r="F62" s="171">
        <f>COUNTIF(F$4:F$34,"木")</f>
        <v>0</v>
      </c>
      <c r="G62" s="172"/>
      <c r="H62" s="172"/>
      <c r="I62" s="171">
        <f>COUNTIF(I$4:I$34,"木")</f>
        <v>0</v>
      </c>
      <c r="J62" s="172"/>
      <c r="K62" s="172"/>
      <c r="L62" s="171">
        <f>COUNTIF(L$4:L$34,"木")</f>
        <v>0</v>
      </c>
      <c r="M62" s="173"/>
      <c r="N62" s="171"/>
      <c r="O62" s="171"/>
      <c r="P62" s="172"/>
      <c r="Q62" s="172"/>
      <c r="R62" s="171">
        <f>COUNTIF(R$4:R$34,"木")</f>
        <v>0</v>
      </c>
      <c r="S62" s="172"/>
      <c r="T62" s="172"/>
      <c r="U62" s="171">
        <f>COUNTIF(U$4:U$34,"木")</f>
        <v>0</v>
      </c>
      <c r="V62" s="172"/>
      <c r="W62" s="172"/>
      <c r="X62" s="171">
        <f>COUNTIF(X$4:X$34,"木")</f>
        <v>0</v>
      </c>
      <c r="Y62" s="172"/>
      <c r="Z62" s="171"/>
      <c r="AA62" s="171">
        <f>COUNTIF(AA$4:AA$34,"木")</f>
        <v>0</v>
      </c>
      <c r="AB62" s="172"/>
      <c r="AC62" s="172"/>
      <c r="AD62" s="171">
        <f>COUNTIF(AD$4:AD$34,"木")</f>
        <v>0</v>
      </c>
      <c r="AE62" s="172"/>
      <c r="AF62" s="172"/>
      <c r="AG62" s="171">
        <f>COUNTIF(AG$4:AG$34,"木")</f>
        <v>0</v>
      </c>
      <c r="AH62" s="172"/>
      <c r="AI62" s="172"/>
      <c r="AJ62" s="171">
        <f>COUNTIF(AJ$4:AJ$34,"木")</f>
        <v>0</v>
      </c>
      <c r="AK62" s="172"/>
      <c r="AL62" s="172">
        <f t="shared" si="12"/>
        <v>0</v>
      </c>
    </row>
    <row r="63" spans="2:38" ht="12.75">
      <c r="B63" s="171" t="s">
        <v>257</v>
      </c>
      <c r="C63" s="171">
        <f>COUNTIF($C$4:$C$34,"金")</f>
        <v>0</v>
      </c>
      <c r="D63" s="172"/>
      <c r="E63" s="172"/>
      <c r="F63" s="171">
        <f>COUNTIF(F$4:F$34,"金")</f>
        <v>0</v>
      </c>
      <c r="G63" s="172"/>
      <c r="H63" s="172"/>
      <c r="I63" s="171">
        <f>COUNTIF(I$4:I$34,"金")</f>
        <v>0</v>
      </c>
      <c r="J63" s="172"/>
      <c r="K63" s="172"/>
      <c r="L63" s="171">
        <f>COUNTIF(L$4:L$34,"金")</f>
        <v>0</v>
      </c>
      <c r="M63" s="173"/>
      <c r="N63" s="171"/>
      <c r="O63" s="171"/>
      <c r="P63" s="172"/>
      <c r="Q63" s="172"/>
      <c r="R63" s="171">
        <f>COUNTIF(R$4:R$34,"金")</f>
        <v>0</v>
      </c>
      <c r="S63" s="172"/>
      <c r="T63" s="172"/>
      <c r="U63" s="171">
        <f>COUNTIF(U$4:U$34,"金")</f>
        <v>0</v>
      </c>
      <c r="V63" s="172"/>
      <c r="W63" s="172"/>
      <c r="X63" s="171">
        <f>COUNTIF(X$4:X$34,"金")</f>
        <v>0</v>
      </c>
      <c r="Y63" s="172"/>
      <c r="Z63" s="171"/>
      <c r="AA63" s="171">
        <f>COUNTIF(AA$4:AA$34,"金")</f>
        <v>0</v>
      </c>
      <c r="AB63" s="172"/>
      <c r="AC63" s="172"/>
      <c r="AD63" s="171">
        <f>COUNTIF(AD$4:AD$34,"金")</f>
        <v>0</v>
      </c>
      <c r="AE63" s="172"/>
      <c r="AF63" s="172"/>
      <c r="AG63" s="171">
        <f>COUNTIF(AG$4:AG$34,"金")</f>
        <v>0</v>
      </c>
      <c r="AH63" s="172"/>
      <c r="AI63" s="172"/>
      <c r="AJ63" s="171">
        <f>COUNTIF(AJ$4:AJ$34,"金")</f>
        <v>0</v>
      </c>
      <c r="AK63" s="172"/>
      <c r="AL63" s="172">
        <f t="shared" si="12"/>
        <v>0</v>
      </c>
    </row>
    <row r="64" spans="2:38" ht="12.75">
      <c r="B64" s="171" t="s">
        <v>258</v>
      </c>
      <c r="C64" s="171">
        <f>COUNTIF($C$4:$C$34,"日")</f>
        <v>0</v>
      </c>
      <c r="D64" s="172"/>
      <c r="E64" s="172"/>
      <c r="F64" s="171">
        <f>COUNTIF(F$4:F$34,"日")</f>
        <v>0</v>
      </c>
      <c r="G64" s="172"/>
      <c r="H64" s="172"/>
      <c r="I64" s="171">
        <f>COUNTIF(I$4:I$34,"日")</f>
        <v>0</v>
      </c>
      <c r="J64" s="172"/>
      <c r="K64" s="172"/>
      <c r="L64" s="171"/>
      <c r="M64" s="173"/>
      <c r="N64" s="171"/>
      <c r="O64" s="171"/>
      <c r="P64" s="172"/>
      <c r="Q64" s="172"/>
      <c r="R64" s="171">
        <f>COUNTIF(R$4:R$34,"日")</f>
        <v>0</v>
      </c>
      <c r="S64" s="172"/>
      <c r="T64" s="172"/>
      <c r="U64" s="171"/>
      <c r="V64" s="172"/>
      <c r="W64" s="172"/>
      <c r="X64" s="171"/>
      <c r="Y64" s="172"/>
      <c r="Z64" s="171"/>
      <c r="AA64" s="171"/>
      <c r="AB64" s="172"/>
      <c r="AC64" s="172"/>
      <c r="AD64" s="171"/>
      <c r="AE64" s="172"/>
      <c r="AF64" s="172"/>
      <c r="AG64" s="171"/>
      <c r="AH64" s="172"/>
      <c r="AI64" s="172"/>
      <c r="AJ64" s="171"/>
      <c r="AK64" s="172"/>
      <c r="AL64" s="172"/>
    </row>
    <row r="66" spans="2:38" ht="12.75">
      <c r="B66" s="10" t="s">
        <v>259</v>
      </c>
      <c r="D66" s="162">
        <v>16.17</v>
      </c>
      <c r="E66" s="162"/>
      <c r="F66" s="162"/>
      <c r="G66" s="162">
        <v>20</v>
      </c>
      <c r="H66" s="162"/>
      <c r="I66" s="162"/>
      <c r="J66" s="162">
        <v>21</v>
      </c>
      <c r="K66" s="162"/>
      <c r="L66" s="162"/>
      <c r="M66" s="174">
        <v>14</v>
      </c>
      <c r="N66" s="162"/>
      <c r="O66" s="162"/>
      <c r="P66" s="162"/>
      <c r="Q66" s="162"/>
      <c r="R66" s="162"/>
      <c r="S66" s="162">
        <v>20</v>
      </c>
      <c r="T66" s="162"/>
      <c r="U66" s="162"/>
      <c r="V66" s="162">
        <v>22</v>
      </c>
      <c r="W66" s="162"/>
      <c r="X66" s="162"/>
      <c r="Y66" s="162">
        <v>18</v>
      </c>
      <c r="Z66" s="162"/>
      <c r="AA66" s="162"/>
      <c r="AB66" s="162">
        <v>17</v>
      </c>
      <c r="AC66" s="162"/>
      <c r="AD66" s="162"/>
      <c r="AE66" s="162">
        <v>16</v>
      </c>
      <c r="AF66" s="162"/>
      <c r="AG66" s="162"/>
      <c r="AH66" s="162">
        <v>19</v>
      </c>
      <c r="AI66" s="162"/>
      <c r="AJ66" s="162"/>
      <c r="AK66" s="162">
        <v>17.12</v>
      </c>
      <c r="AL66">
        <f>SUM(D66:AK66)</f>
        <v>200.29000000000002</v>
      </c>
    </row>
    <row r="67" spans="4:38" ht="12.75">
      <c r="D67" s="162">
        <v>17</v>
      </c>
      <c r="E67" s="162"/>
      <c r="F67" s="162"/>
      <c r="G67" s="162">
        <v>20</v>
      </c>
      <c r="H67" s="162"/>
      <c r="I67" s="162"/>
      <c r="J67" s="162">
        <v>21</v>
      </c>
      <c r="K67" s="162"/>
      <c r="L67" s="162"/>
      <c r="M67" s="174">
        <v>14</v>
      </c>
      <c r="N67" s="162"/>
      <c r="O67" s="162"/>
      <c r="P67" s="162"/>
      <c r="Q67" s="162"/>
      <c r="R67" s="162"/>
      <c r="S67" s="162">
        <v>20</v>
      </c>
      <c r="T67" s="162"/>
      <c r="U67" s="162"/>
      <c r="V67" s="162">
        <v>22</v>
      </c>
      <c r="W67" s="162"/>
      <c r="X67" s="162"/>
      <c r="Y67" s="162">
        <v>18</v>
      </c>
      <c r="Z67" s="162"/>
      <c r="AA67" s="162"/>
      <c r="AB67" s="162">
        <v>17</v>
      </c>
      <c r="AC67" s="162"/>
      <c r="AD67" s="162"/>
      <c r="AE67" s="162">
        <v>16</v>
      </c>
      <c r="AF67" s="162"/>
      <c r="AG67" s="162"/>
      <c r="AH67" s="162">
        <v>19</v>
      </c>
      <c r="AI67" s="162"/>
      <c r="AJ67" s="162"/>
      <c r="AK67" s="162">
        <v>17</v>
      </c>
      <c r="AL67">
        <f>SUM(D67:AK67)</f>
        <v>201</v>
      </c>
    </row>
    <row r="68" spans="4:38" ht="12.75">
      <c r="D68" s="162">
        <v>17</v>
      </c>
      <c r="E68" s="162"/>
      <c r="F68" s="162"/>
      <c r="G68" s="162">
        <v>20</v>
      </c>
      <c r="H68" s="162"/>
      <c r="I68" s="162"/>
      <c r="J68" s="162">
        <v>21</v>
      </c>
      <c r="K68" s="162"/>
      <c r="L68" s="162"/>
      <c r="M68" s="174">
        <v>14</v>
      </c>
      <c r="N68" s="162"/>
      <c r="O68" s="162"/>
      <c r="P68" s="162"/>
      <c r="Q68" s="162"/>
      <c r="R68" s="162"/>
      <c r="S68" s="162">
        <v>20</v>
      </c>
      <c r="T68" s="162"/>
      <c r="U68" s="162"/>
      <c r="V68" s="162">
        <v>22</v>
      </c>
      <c r="W68" s="162"/>
      <c r="X68" s="162"/>
      <c r="Y68" s="162">
        <v>18</v>
      </c>
      <c r="Z68" s="162"/>
      <c r="AA68" s="162"/>
      <c r="AB68" s="162">
        <v>17</v>
      </c>
      <c r="AC68" s="162"/>
      <c r="AD68" s="162"/>
      <c r="AE68" s="162">
        <v>16</v>
      </c>
      <c r="AF68" s="162"/>
      <c r="AG68" s="162"/>
      <c r="AH68" s="162">
        <v>19</v>
      </c>
      <c r="AI68" s="162"/>
      <c r="AJ68" s="162"/>
      <c r="AK68" s="162">
        <v>12</v>
      </c>
      <c r="AL68">
        <f>SUM(D68:AK68)</f>
        <v>196</v>
      </c>
    </row>
  </sheetData>
  <sheetProtection/>
  <mergeCells count="36">
    <mergeCell ref="AI37:AK37"/>
    <mergeCell ref="AI38:AK38"/>
    <mergeCell ref="AI39:AK39"/>
    <mergeCell ref="AI46:AK46"/>
    <mergeCell ref="K48:L48"/>
    <mergeCell ref="B55:C55"/>
    <mergeCell ref="W35:X35"/>
    <mergeCell ref="Z35:AA35"/>
    <mergeCell ref="AC35:AD35"/>
    <mergeCell ref="AF35:AG35"/>
    <mergeCell ref="AI35:AJ35"/>
    <mergeCell ref="AI36:AK36"/>
    <mergeCell ref="B35:C35"/>
    <mergeCell ref="E35:F35"/>
    <mergeCell ref="H35:I35"/>
    <mergeCell ref="K35:L35"/>
    <mergeCell ref="N35:O35"/>
    <mergeCell ref="T35:U35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  <mergeCell ref="D1:G1"/>
    <mergeCell ref="AH1:AK1"/>
    <mergeCell ref="H2:J2"/>
    <mergeCell ref="Q2:S2"/>
    <mergeCell ref="AC2:AE2"/>
    <mergeCell ref="AH2:AJ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875" style="0" customWidth="1"/>
    <col min="2" max="3" width="3.125" style="10" customWidth="1"/>
    <col min="4" max="4" width="17.625" style="0" customWidth="1"/>
    <col min="5" max="5" width="3.125" style="0" customWidth="1"/>
    <col min="6" max="6" width="3.50390625" style="10" bestFit="1" customWidth="1"/>
    <col min="7" max="7" width="17.625" style="0" customWidth="1"/>
    <col min="8" max="8" width="3.125" style="0" customWidth="1"/>
    <col min="9" max="9" width="3.125" style="10" customWidth="1"/>
    <col min="10" max="10" width="17.625" style="0" customWidth="1"/>
    <col min="11" max="11" width="3.125" style="0" customWidth="1"/>
    <col min="12" max="12" width="3.125" style="10" customWidth="1"/>
    <col min="13" max="13" width="17.625" style="11" customWidth="1"/>
    <col min="14" max="15" width="3.125" style="10" customWidth="1"/>
    <col min="16" max="16" width="17.625" style="0" customWidth="1"/>
    <col min="17" max="17" width="3.125" style="0" customWidth="1"/>
    <col min="18" max="18" width="3.125" style="10" customWidth="1"/>
    <col min="19" max="19" width="17.625" style="0" customWidth="1"/>
    <col min="20" max="20" width="3.125" style="0" customWidth="1"/>
    <col min="21" max="21" width="3.125" style="10" customWidth="1"/>
    <col min="22" max="22" width="17.625" style="0" customWidth="1"/>
    <col min="23" max="23" width="3.125" style="0" customWidth="1"/>
    <col min="24" max="24" width="3.125" style="10" customWidth="1"/>
    <col min="25" max="25" width="17.625" style="0" customWidth="1"/>
    <col min="26" max="27" width="3.125" style="10" customWidth="1"/>
    <col min="28" max="28" width="17.625" style="0" customWidth="1"/>
    <col min="29" max="29" width="3.125" style="0" customWidth="1"/>
    <col min="30" max="30" width="3.125" style="10" customWidth="1"/>
    <col min="31" max="31" width="17.625" style="0" customWidth="1"/>
    <col min="32" max="32" width="3.125" style="0" customWidth="1"/>
    <col min="33" max="33" width="3.125" style="10" customWidth="1"/>
    <col min="34" max="34" width="17.625" style="0" customWidth="1"/>
    <col min="35" max="35" width="3.125" style="0" customWidth="1"/>
    <col min="36" max="36" width="3.125" style="10" customWidth="1"/>
    <col min="37" max="37" width="17.625" style="0" customWidth="1"/>
  </cols>
  <sheetData>
    <row r="1" spans="2:37" ht="23.25">
      <c r="B1" s="1" t="s">
        <v>0</v>
      </c>
      <c r="C1" s="2"/>
      <c r="D1" s="193" t="s">
        <v>1</v>
      </c>
      <c r="E1" s="193"/>
      <c r="F1" s="193"/>
      <c r="G1" s="193"/>
      <c r="H1" s="3"/>
      <c r="I1" s="1"/>
      <c r="J1" s="4" t="s">
        <v>265</v>
      </c>
      <c r="K1" s="5"/>
      <c r="L1" s="2"/>
      <c r="M1" s="6"/>
      <c r="N1" s="1"/>
      <c r="O1" s="1"/>
      <c r="P1" s="7"/>
      <c r="Q1" s="3"/>
      <c r="R1" s="1"/>
      <c r="S1" s="8"/>
      <c r="T1" s="8"/>
      <c r="U1" s="2"/>
      <c r="V1" s="8"/>
      <c r="W1" s="3"/>
      <c r="X1" s="1"/>
      <c r="Y1" s="8"/>
      <c r="Z1" s="1"/>
      <c r="AA1" s="1"/>
      <c r="AB1" s="8"/>
      <c r="AC1" s="8"/>
      <c r="AD1" s="2"/>
      <c r="AE1" s="9"/>
      <c r="AF1" s="3"/>
      <c r="AG1" s="1"/>
      <c r="AH1" s="194" t="s">
        <v>3</v>
      </c>
      <c r="AI1" s="194"/>
      <c r="AJ1" s="194"/>
      <c r="AK1" s="194"/>
    </row>
    <row r="2" spans="8:37" ht="16.5" thickBot="1">
      <c r="H2" s="195" t="s">
        <v>4</v>
      </c>
      <c r="I2" s="195"/>
      <c r="J2" s="195"/>
      <c r="K2" s="5"/>
      <c r="P2" s="12">
        <v>44152</v>
      </c>
      <c r="Q2" s="196" t="s">
        <v>260</v>
      </c>
      <c r="R2" s="196"/>
      <c r="S2" s="196"/>
      <c r="AB2" s="12">
        <f>P2</f>
        <v>44152</v>
      </c>
      <c r="AC2" s="196" t="str">
        <f>Q2</f>
        <v>確認版</v>
      </c>
      <c r="AD2" s="196"/>
      <c r="AE2" s="196"/>
      <c r="AF2" s="13"/>
      <c r="AG2" s="13"/>
      <c r="AH2" s="197">
        <f ca="1">NOW()</f>
        <v>44341.44549421296</v>
      </c>
      <c r="AI2" s="197"/>
      <c r="AJ2" s="197"/>
      <c r="AK2" s="14" t="s">
        <v>6</v>
      </c>
    </row>
    <row r="3" spans="2:38" s="10" customFormat="1" ht="29.25" customHeight="1" thickBot="1">
      <c r="B3" s="15"/>
      <c r="C3" s="198" t="s">
        <v>7</v>
      </c>
      <c r="D3" s="199"/>
      <c r="E3" s="15"/>
      <c r="F3" s="198" t="s">
        <v>8</v>
      </c>
      <c r="G3" s="200"/>
      <c r="H3" s="15"/>
      <c r="I3" s="198" t="s">
        <v>9</v>
      </c>
      <c r="J3" s="199"/>
      <c r="K3" s="15"/>
      <c r="L3" s="198" t="s">
        <v>10</v>
      </c>
      <c r="M3" s="199"/>
      <c r="N3" s="15"/>
      <c r="O3" s="198" t="s">
        <v>11</v>
      </c>
      <c r="P3" s="199"/>
      <c r="Q3" s="15"/>
      <c r="R3" s="198" t="s">
        <v>12</v>
      </c>
      <c r="S3" s="199"/>
      <c r="T3" s="15"/>
      <c r="U3" s="198" t="s">
        <v>13</v>
      </c>
      <c r="V3" s="199"/>
      <c r="W3" s="15"/>
      <c r="X3" s="198" t="s">
        <v>14</v>
      </c>
      <c r="Y3" s="200"/>
      <c r="Z3" s="15"/>
      <c r="AA3" s="198" t="s">
        <v>15</v>
      </c>
      <c r="AB3" s="200"/>
      <c r="AC3" s="15"/>
      <c r="AD3" s="198" t="s">
        <v>16</v>
      </c>
      <c r="AE3" s="200"/>
      <c r="AF3" s="15"/>
      <c r="AG3" s="198" t="s">
        <v>17</v>
      </c>
      <c r="AH3" s="200"/>
      <c r="AI3" s="15"/>
      <c r="AJ3" s="198" t="s">
        <v>18</v>
      </c>
      <c r="AK3" s="199"/>
      <c r="AL3"/>
    </row>
    <row r="4" spans="2:37" ht="29.25" customHeight="1">
      <c r="B4" s="16">
        <v>1</v>
      </c>
      <c r="C4" s="17">
        <f>DATE($D$56,B$57,B4)</f>
        <v>44287</v>
      </c>
      <c r="D4" s="18" t="s">
        <v>19</v>
      </c>
      <c r="E4" s="19">
        <v>1</v>
      </c>
      <c r="F4" s="20">
        <f>DATE($D$56,E$57,E4)</f>
        <v>44317</v>
      </c>
      <c r="G4" s="21" t="s">
        <v>20</v>
      </c>
      <c r="H4" s="22">
        <v>1</v>
      </c>
      <c r="I4" s="23">
        <f>DATE($D$56,H$57,H4)</f>
        <v>44348</v>
      </c>
      <c r="J4" s="24" t="s">
        <v>21</v>
      </c>
      <c r="K4" s="22">
        <v>1</v>
      </c>
      <c r="L4" s="23">
        <f>DATE($D$56,K$57,K4)</f>
        <v>44378</v>
      </c>
      <c r="M4" s="25" t="s">
        <v>22</v>
      </c>
      <c r="N4" s="19">
        <v>1</v>
      </c>
      <c r="O4" s="20">
        <f>DATE($D$56,N$57,N4)</f>
        <v>44409</v>
      </c>
      <c r="P4" s="21" t="s">
        <v>20</v>
      </c>
      <c r="Q4" s="22">
        <v>1</v>
      </c>
      <c r="R4" s="23">
        <f>DATE($D$56,Q$57,Q4)</f>
        <v>44440</v>
      </c>
      <c r="S4" s="25" t="s">
        <v>23</v>
      </c>
      <c r="T4" s="22">
        <v>1</v>
      </c>
      <c r="U4" s="23">
        <f>DATE($D$56,T$57,T4)</f>
        <v>44470</v>
      </c>
      <c r="V4" s="26" t="s">
        <v>24</v>
      </c>
      <c r="W4" s="22">
        <v>1</v>
      </c>
      <c r="X4" s="23">
        <f>DATE($D$56,W$57,W4)</f>
        <v>44501</v>
      </c>
      <c r="Y4" s="26" t="s">
        <v>25</v>
      </c>
      <c r="Z4" s="22">
        <v>1</v>
      </c>
      <c r="AA4" s="23">
        <f>DATE($D$56,Z$57,Z4)</f>
        <v>44531</v>
      </c>
      <c r="AB4" s="27" t="s">
        <v>26</v>
      </c>
      <c r="AC4" s="19">
        <v>1</v>
      </c>
      <c r="AD4" s="20">
        <f>DATE($D$56+1,AC$57,AC4)</f>
        <v>44562</v>
      </c>
      <c r="AE4" s="28" t="s">
        <v>27</v>
      </c>
      <c r="AF4" s="22">
        <v>1</v>
      </c>
      <c r="AG4" s="23">
        <f>DATE($D$56+1,AF$57,AF4)</f>
        <v>44593</v>
      </c>
      <c r="AH4" s="26" t="s">
        <v>28</v>
      </c>
      <c r="AI4" s="22">
        <v>1</v>
      </c>
      <c r="AJ4" s="23">
        <f>DATE($D$56+1,AI$57,AI4)</f>
        <v>44621</v>
      </c>
      <c r="AK4" s="25" t="s">
        <v>29</v>
      </c>
    </row>
    <row r="5" spans="2:37" ht="29.25" customHeight="1">
      <c r="B5" s="29">
        <v>2</v>
      </c>
      <c r="C5" s="30">
        <f aca="true" t="shared" si="0" ref="C5:C33">DATE($D$56,B$57,B5)</f>
        <v>44288</v>
      </c>
      <c r="D5" s="31" t="s">
        <v>30</v>
      </c>
      <c r="E5" s="32">
        <v>2</v>
      </c>
      <c r="F5" s="33">
        <f aca="true" t="shared" si="1" ref="F5:F34">DATE($D$56,E$57,E5)</f>
        <v>44318</v>
      </c>
      <c r="G5" s="34"/>
      <c r="H5" s="35">
        <v>2</v>
      </c>
      <c r="I5" s="36">
        <f aca="true" t="shared" si="2" ref="I5:I33">DATE($D$56,H$57,H5)</f>
        <v>44349</v>
      </c>
      <c r="J5" s="37" t="s">
        <v>31</v>
      </c>
      <c r="K5" s="35">
        <v>2</v>
      </c>
      <c r="L5" s="36">
        <f aca="true" t="shared" si="3" ref="L5:L34">DATE($D$56,K$57,K5)</f>
        <v>44379</v>
      </c>
      <c r="M5" s="38" t="s">
        <v>32</v>
      </c>
      <c r="N5" s="29">
        <v>2</v>
      </c>
      <c r="O5" s="30">
        <f aca="true" t="shared" si="4" ref="O5:O34">DATE($D$56,N$57,N5)</f>
        <v>44410</v>
      </c>
      <c r="P5" s="39"/>
      <c r="Q5" s="35">
        <v>2</v>
      </c>
      <c r="R5" s="36">
        <f aca="true" t="shared" si="5" ref="R5:R33">DATE($D$56,Q$57,Q5)</f>
        <v>44441</v>
      </c>
      <c r="S5" s="40" t="s">
        <v>33</v>
      </c>
      <c r="T5" s="32">
        <v>2</v>
      </c>
      <c r="U5" s="33">
        <f aca="true" t="shared" si="6" ref="U5:U34">DATE($D$56,T$57,T5)</f>
        <v>44471</v>
      </c>
      <c r="V5" s="41"/>
      <c r="W5" s="35">
        <v>2</v>
      </c>
      <c r="X5" s="36">
        <f aca="true" t="shared" si="7" ref="X5:X33">DATE($D$56,W$57,W5)</f>
        <v>44502</v>
      </c>
      <c r="Y5" s="42" t="s">
        <v>34</v>
      </c>
      <c r="Z5" s="35">
        <v>2</v>
      </c>
      <c r="AA5" s="36">
        <f aca="true" t="shared" si="8" ref="AA5:AA34">DATE($D$56,Z$57,Z5)</f>
        <v>44532</v>
      </c>
      <c r="AB5" s="38" t="s">
        <v>35</v>
      </c>
      <c r="AC5" s="32">
        <v>2</v>
      </c>
      <c r="AD5" s="33">
        <f aca="true" t="shared" si="9" ref="AD5:AD34">DATE($D$56+1,AC$57,AC5)</f>
        <v>44563</v>
      </c>
      <c r="AE5" s="43" t="s">
        <v>36</v>
      </c>
      <c r="AF5" s="35">
        <v>2</v>
      </c>
      <c r="AG5" s="36">
        <f aca="true" t="shared" si="10" ref="AG5:AG31">DATE($D$56+1,AF$57,AF5)</f>
        <v>44594</v>
      </c>
      <c r="AH5" s="44" t="s">
        <v>37</v>
      </c>
      <c r="AI5" s="35">
        <v>2</v>
      </c>
      <c r="AJ5" s="36">
        <f aca="true" t="shared" si="11" ref="AJ5:AJ34">DATE($D$56+1,AI$57,AI5)</f>
        <v>44622</v>
      </c>
      <c r="AK5" s="38" t="s">
        <v>38</v>
      </c>
    </row>
    <row r="6" spans="2:37" ht="29.25" customHeight="1">
      <c r="B6" s="32">
        <v>3</v>
      </c>
      <c r="C6" s="33">
        <f t="shared" si="0"/>
        <v>44289</v>
      </c>
      <c r="D6" s="45"/>
      <c r="E6" s="32">
        <v>3</v>
      </c>
      <c r="F6" s="33">
        <f t="shared" si="1"/>
        <v>44319</v>
      </c>
      <c r="G6" s="34" t="s">
        <v>39</v>
      </c>
      <c r="H6" s="35">
        <v>3</v>
      </c>
      <c r="I6" s="36">
        <f t="shared" si="2"/>
        <v>44350</v>
      </c>
      <c r="J6" s="38" t="s">
        <v>40</v>
      </c>
      <c r="K6" s="32">
        <v>3</v>
      </c>
      <c r="L6" s="33">
        <f t="shared" si="3"/>
        <v>44380</v>
      </c>
      <c r="M6" s="46" t="s">
        <v>41</v>
      </c>
      <c r="N6" s="29">
        <v>3</v>
      </c>
      <c r="O6" s="30">
        <f t="shared" si="4"/>
        <v>44411</v>
      </c>
      <c r="P6" s="47"/>
      <c r="Q6" s="35">
        <v>3</v>
      </c>
      <c r="R6" s="36">
        <f t="shared" si="5"/>
        <v>44442</v>
      </c>
      <c r="S6" s="48" t="s">
        <v>42</v>
      </c>
      <c r="T6" s="32">
        <v>3</v>
      </c>
      <c r="U6" s="33">
        <f t="shared" si="6"/>
        <v>44472</v>
      </c>
      <c r="V6" s="34"/>
      <c r="W6" s="32">
        <v>3</v>
      </c>
      <c r="X6" s="33">
        <f t="shared" si="7"/>
        <v>44503</v>
      </c>
      <c r="Y6" s="34" t="s">
        <v>43</v>
      </c>
      <c r="Z6" s="35">
        <v>3</v>
      </c>
      <c r="AA6" s="36">
        <f t="shared" si="8"/>
        <v>44533</v>
      </c>
      <c r="AB6" s="38" t="s">
        <v>44</v>
      </c>
      <c r="AC6" s="29">
        <v>3</v>
      </c>
      <c r="AD6" s="30">
        <f t="shared" si="9"/>
        <v>44564</v>
      </c>
      <c r="AE6" s="49" t="s">
        <v>36</v>
      </c>
      <c r="AF6" s="35">
        <v>3</v>
      </c>
      <c r="AG6" s="36">
        <f t="shared" si="10"/>
        <v>44595</v>
      </c>
      <c r="AH6" s="50" t="s">
        <v>45</v>
      </c>
      <c r="AI6" s="35">
        <v>3</v>
      </c>
      <c r="AJ6" s="36">
        <f t="shared" si="11"/>
        <v>44623</v>
      </c>
      <c r="AK6" s="51" t="s">
        <v>46</v>
      </c>
    </row>
    <row r="7" spans="2:37" ht="29.25" customHeight="1">
      <c r="B7" s="32">
        <v>4</v>
      </c>
      <c r="C7" s="33">
        <f t="shared" si="0"/>
        <v>44290</v>
      </c>
      <c r="D7" s="45"/>
      <c r="E7" s="32">
        <v>4</v>
      </c>
      <c r="F7" s="33">
        <f t="shared" si="1"/>
        <v>44320</v>
      </c>
      <c r="G7" s="34" t="s">
        <v>47</v>
      </c>
      <c r="H7" s="35">
        <v>4</v>
      </c>
      <c r="I7" s="36">
        <f t="shared" si="2"/>
        <v>44351</v>
      </c>
      <c r="J7" s="51"/>
      <c r="K7" s="32">
        <v>4</v>
      </c>
      <c r="L7" s="33">
        <f t="shared" si="3"/>
        <v>44381</v>
      </c>
      <c r="M7" s="46" t="s">
        <v>41</v>
      </c>
      <c r="N7" s="29">
        <v>4</v>
      </c>
      <c r="O7" s="30">
        <f t="shared" si="4"/>
        <v>44412</v>
      </c>
      <c r="P7" s="52" t="s">
        <v>48</v>
      </c>
      <c r="Q7" s="32">
        <v>4</v>
      </c>
      <c r="R7" s="33">
        <f t="shared" si="5"/>
        <v>44443</v>
      </c>
      <c r="S7" s="53"/>
      <c r="T7" s="35">
        <v>4</v>
      </c>
      <c r="U7" s="36">
        <f t="shared" si="6"/>
        <v>44473</v>
      </c>
      <c r="V7" s="51"/>
      <c r="W7" s="35">
        <v>4</v>
      </c>
      <c r="X7" s="36">
        <f t="shared" si="7"/>
        <v>44504</v>
      </c>
      <c r="Y7" s="38" t="s">
        <v>49</v>
      </c>
      <c r="Z7" s="32">
        <v>4</v>
      </c>
      <c r="AA7" s="33">
        <f t="shared" si="8"/>
        <v>44534</v>
      </c>
      <c r="AB7" s="56"/>
      <c r="AC7" s="29">
        <v>4</v>
      </c>
      <c r="AD7" s="30">
        <f t="shared" si="9"/>
        <v>44565</v>
      </c>
      <c r="AE7" s="49"/>
      <c r="AF7" s="35">
        <v>4</v>
      </c>
      <c r="AG7" s="36">
        <f t="shared" si="10"/>
        <v>44596</v>
      </c>
      <c r="AH7" s="42" t="s">
        <v>50</v>
      </c>
      <c r="AI7" s="35">
        <v>4</v>
      </c>
      <c r="AJ7" s="36">
        <f t="shared" si="11"/>
        <v>44624</v>
      </c>
      <c r="AK7" s="38"/>
    </row>
    <row r="8" spans="2:37" ht="29.25" customHeight="1">
      <c r="B8" s="29">
        <v>5</v>
      </c>
      <c r="C8" s="30">
        <f t="shared" si="0"/>
        <v>44291</v>
      </c>
      <c r="D8" s="57" t="s">
        <v>51</v>
      </c>
      <c r="E8" s="32">
        <v>5</v>
      </c>
      <c r="F8" s="33">
        <f t="shared" si="1"/>
        <v>44321</v>
      </c>
      <c r="G8" s="34" t="s">
        <v>52</v>
      </c>
      <c r="H8" s="32">
        <v>5</v>
      </c>
      <c r="I8" s="33">
        <f t="shared" si="2"/>
        <v>44352</v>
      </c>
      <c r="J8" s="58"/>
      <c r="K8" s="35">
        <v>5</v>
      </c>
      <c r="L8" s="36">
        <f t="shared" si="3"/>
        <v>44382</v>
      </c>
      <c r="M8" s="37"/>
      <c r="N8" s="29">
        <v>5</v>
      </c>
      <c r="O8" s="30">
        <f t="shared" si="4"/>
        <v>44413</v>
      </c>
      <c r="P8" s="52" t="s">
        <v>53</v>
      </c>
      <c r="Q8" s="32">
        <v>5</v>
      </c>
      <c r="R8" s="33">
        <f t="shared" si="5"/>
        <v>44444</v>
      </c>
      <c r="S8" s="34"/>
      <c r="T8" s="35">
        <v>5</v>
      </c>
      <c r="U8" s="36">
        <f t="shared" si="6"/>
        <v>44474</v>
      </c>
      <c r="V8" s="37" t="s">
        <v>54</v>
      </c>
      <c r="W8" s="35">
        <v>5</v>
      </c>
      <c r="X8" s="36">
        <f t="shared" si="7"/>
        <v>44505</v>
      </c>
      <c r="Y8" s="42" t="s">
        <v>55</v>
      </c>
      <c r="Z8" s="32">
        <v>5</v>
      </c>
      <c r="AA8" s="33">
        <f t="shared" si="8"/>
        <v>44535</v>
      </c>
      <c r="AB8" s="45"/>
      <c r="AC8" s="29">
        <v>5</v>
      </c>
      <c r="AD8" s="30">
        <f t="shared" si="9"/>
        <v>44566</v>
      </c>
      <c r="AE8" s="49"/>
      <c r="AF8" s="32">
        <v>5</v>
      </c>
      <c r="AG8" s="33">
        <f t="shared" si="10"/>
        <v>44597</v>
      </c>
      <c r="AH8" s="59"/>
      <c r="AI8" s="32">
        <v>5</v>
      </c>
      <c r="AJ8" s="33">
        <f t="shared" si="11"/>
        <v>44625</v>
      </c>
      <c r="AK8" s="46"/>
    </row>
    <row r="9" spans="2:37" ht="29.25" customHeight="1">
      <c r="B9" s="35">
        <v>6</v>
      </c>
      <c r="C9" s="36">
        <f t="shared" si="0"/>
        <v>44292</v>
      </c>
      <c r="D9" s="38" t="s">
        <v>56</v>
      </c>
      <c r="E9" s="35">
        <v>6</v>
      </c>
      <c r="F9" s="36">
        <f t="shared" si="1"/>
        <v>44322</v>
      </c>
      <c r="G9" s="38" t="s">
        <v>57</v>
      </c>
      <c r="H9" s="32">
        <v>6</v>
      </c>
      <c r="I9" s="33">
        <f t="shared" si="2"/>
        <v>44353</v>
      </c>
      <c r="J9" s="60"/>
      <c r="K9" s="35">
        <v>6</v>
      </c>
      <c r="L9" s="36">
        <f t="shared" si="3"/>
        <v>44383</v>
      </c>
      <c r="M9" s="37"/>
      <c r="N9" s="29">
        <v>6</v>
      </c>
      <c r="O9" s="30">
        <f t="shared" si="4"/>
        <v>44414</v>
      </c>
      <c r="P9" s="52"/>
      <c r="Q9" s="35">
        <v>6</v>
      </c>
      <c r="R9" s="36">
        <f t="shared" si="5"/>
        <v>44445</v>
      </c>
      <c r="S9" s="61"/>
      <c r="T9" s="35">
        <v>6</v>
      </c>
      <c r="U9" s="36">
        <f t="shared" si="6"/>
        <v>44475</v>
      </c>
      <c r="V9" s="38"/>
      <c r="W9" s="32">
        <v>6</v>
      </c>
      <c r="X9" s="33">
        <f t="shared" si="7"/>
        <v>44506</v>
      </c>
      <c r="Y9" s="59"/>
      <c r="Z9" s="35">
        <v>6</v>
      </c>
      <c r="AA9" s="36">
        <f t="shared" si="8"/>
        <v>44536</v>
      </c>
      <c r="AB9" s="62"/>
      <c r="AC9" s="29">
        <v>6</v>
      </c>
      <c r="AD9" s="30">
        <f t="shared" si="9"/>
        <v>44567</v>
      </c>
      <c r="AE9" s="47"/>
      <c r="AF9" s="32">
        <v>6</v>
      </c>
      <c r="AG9" s="33">
        <f t="shared" si="10"/>
        <v>44598</v>
      </c>
      <c r="AH9" s="45"/>
      <c r="AI9" s="32">
        <v>6</v>
      </c>
      <c r="AJ9" s="33">
        <f t="shared" si="11"/>
        <v>44626</v>
      </c>
      <c r="AK9" s="34"/>
    </row>
    <row r="10" spans="2:37" ht="29.25" customHeight="1">
      <c r="B10" s="35">
        <v>7</v>
      </c>
      <c r="C10" s="36">
        <f t="shared" si="0"/>
        <v>44293</v>
      </c>
      <c r="D10" s="63" t="s">
        <v>58</v>
      </c>
      <c r="E10" s="35">
        <v>7</v>
      </c>
      <c r="F10" s="36">
        <f t="shared" si="1"/>
        <v>44323</v>
      </c>
      <c r="G10" s="37" t="s">
        <v>59</v>
      </c>
      <c r="H10" s="35">
        <v>7</v>
      </c>
      <c r="I10" s="36">
        <f t="shared" si="2"/>
        <v>44354</v>
      </c>
      <c r="J10" s="64" t="s">
        <v>60</v>
      </c>
      <c r="K10" s="35">
        <v>7</v>
      </c>
      <c r="L10" s="36">
        <f t="shared" si="3"/>
        <v>44384</v>
      </c>
      <c r="M10" s="63" t="s">
        <v>61</v>
      </c>
      <c r="N10" s="54">
        <v>7</v>
      </c>
      <c r="O10" s="55">
        <f t="shared" si="4"/>
        <v>44415</v>
      </c>
      <c r="P10" s="58"/>
      <c r="Q10" s="35">
        <v>7</v>
      </c>
      <c r="R10" s="36">
        <f t="shared" si="5"/>
        <v>44446</v>
      </c>
      <c r="S10" s="37" t="s">
        <v>62</v>
      </c>
      <c r="T10" s="35">
        <v>7</v>
      </c>
      <c r="U10" s="36">
        <f t="shared" si="6"/>
        <v>44476</v>
      </c>
      <c r="V10" s="65" t="s">
        <v>63</v>
      </c>
      <c r="W10" s="32">
        <v>7</v>
      </c>
      <c r="X10" s="33">
        <f t="shared" si="7"/>
        <v>44507</v>
      </c>
      <c r="Y10" s="34"/>
      <c r="Z10" s="35">
        <v>7</v>
      </c>
      <c r="AA10" s="36">
        <f t="shared" si="8"/>
        <v>44537</v>
      </c>
      <c r="AB10" s="62"/>
      <c r="AC10" s="29">
        <v>7</v>
      </c>
      <c r="AD10" s="30">
        <f t="shared" si="9"/>
        <v>44568</v>
      </c>
      <c r="AE10" s="31"/>
      <c r="AF10" s="35">
        <v>7</v>
      </c>
      <c r="AG10" s="36">
        <f t="shared" si="10"/>
        <v>44599</v>
      </c>
      <c r="AH10" s="66"/>
      <c r="AI10" s="35">
        <v>7</v>
      </c>
      <c r="AJ10" s="36">
        <f t="shared" si="11"/>
        <v>44627</v>
      </c>
      <c r="AK10" s="61"/>
    </row>
    <row r="11" spans="2:37" ht="29.25" customHeight="1">
      <c r="B11" s="35">
        <v>8</v>
      </c>
      <c r="C11" s="36">
        <f t="shared" si="0"/>
        <v>44294</v>
      </c>
      <c r="D11" s="38" t="s">
        <v>64</v>
      </c>
      <c r="E11" s="32">
        <v>8</v>
      </c>
      <c r="F11" s="33">
        <f t="shared" si="1"/>
        <v>44324</v>
      </c>
      <c r="G11" s="34"/>
      <c r="H11" s="35">
        <v>8</v>
      </c>
      <c r="I11" s="36">
        <f t="shared" si="2"/>
        <v>44355</v>
      </c>
      <c r="J11" s="38"/>
      <c r="K11" s="35">
        <v>8</v>
      </c>
      <c r="L11" s="36">
        <f t="shared" si="3"/>
        <v>44385</v>
      </c>
      <c r="M11" s="44" t="s">
        <v>65</v>
      </c>
      <c r="N11" s="54">
        <v>8</v>
      </c>
      <c r="O11" s="55">
        <f t="shared" si="4"/>
        <v>44416</v>
      </c>
      <c r="P11" s="58"/>
      <c r="Q11" s="35">
        <v>8</v>
      </c>
      <c r="R11" s="36">
        <f t="shared" si="5"/>
        <v>44447</v>
      </c>
      <c r="S11" s="67" t="s">
        <v>48</v>
      </c>
      <c r="T11" s="35">
        <v>8</v>
      </c>
      <c r="U11" s="36">
        <f t="shared" si="6"/>
        <v>44477</v>
      </c>
      <c r="V11" s="38" t="s">
        <v>66</v>
      </c>
      <c r="W11" s="35">
        <v>8</v>
      </c>
      <c r="X11" s="36">
        <f t="shared" si="7"/>
        <v>44508</v>
      </c>
      <c r="Y11" s="61"/>
      <c r="Z11" s="35">
        <v>8</v>
      </c>
      <c r="AA11" s="36">
        <f t="shared" si="8"/>
        <v>44538</v>
      </c>
      <c r="AB11" s="51" t="s">
        <v>67</v>
      </c>
      <c r="AC11" s="32">
        <v>8</v>
      </c>
      <c r="AD11" s="33">
        <f t="shared" si="9"/>
        <v>44569</v>
      </c>
      <c r="AE11" s="60"/>
      <c r="AF11" s="35">
        <v>8</v>
      </c>
      <c r="AG11" s="36">
        <f t="shared" si="10"/>
        <v>44600</v>
      </c>
      <c r="AH11" s="66"/>
      <c r="AI11" s="35">
        <v>8</v>
      </c>
      <c r="AJ11" s="36">
        <f t="shared" si="11"/>
        <v>44628</v>
      </c>
      <c r="AK11" s="38"/>
    </row>
    <row r="12" spans="2:37" ht="29.25" customHeight="1">
      <c r="B12" s="35">
        <v>9</v>
      </c>
      <c r="C12" s="36">
        <f t="shared" si="0"/>
        <v>44295</v>
      </c>
      <c r="D12" s="37"/>
      <c r="E12" s="32">
        <v>9</v>
      </c>
      <c r="F12" s="33">
        <f t="shared" si="1"/>
        <v>44325</v>
      </c>
      <c r="G12" s="34"/>
      <c r="H12" s="35">
        <v>9</v>
      </c>
      <c r="I12" s="36">
        <f t="shared" si="2"/>
        <v>44356</v>
      </c>
      <c r="J12" s="42" t="s">
        <v>48</v>
      </c>
      <c r="K12" s="35">
        <v>9</v>
      </c>
      <c r="L12" s="36">
        <f t="shared" si="3"/>
        <v>44386</v>
      </c>
      <c r="M12" s="68" t="s">
        <v>68</v>
      </c>
      <c r="N12" s="69">
        <v>9</v>
      </c>
      <c r="O12" s="70">
        <f t="shared" si="4"/>
        <v>44417</v>
      </c>
      <c r="P12" s="71" t="s">
        <v>69</v>
      </c>
      <c r="Q12" s="35">
        <v>9</v>
      </c>
      <c r="R12" s="36">
        <f t="shared" si="5"/>
        <v>44448</v>
      </c>
      <c r="S12" s="38" t="s">
        <v>40</v>
      </c>
      <c r="T12" s="32">
        <v>9</v>
      </c>
      <c r="U12" s="33">
        <f t="shared" si="6"/>
        <v>44478</v>
      </c>
      <c r="V12" s="56"/>
      <c r="W12" s="35">
        <v>9</v>
      </c>
      <c r="X12" s="36">
        <f t="shared" si="7"/>
        <v>44509</v>
      </c>
      <c r="Y12" s="37" t="s">
        <v>70</v>
      </c>
      <c r="Z12" s="35">
        <v>9</v>
      </c>
      <c r="AA12" s="36">
        <f t="shared" si="8"/>
        <v>44539</v>
      </c>
      <c r="AB12" s="51" t="s">
        <v>40</v>
      </c>
      <c r="AC12" s="32">
        <v>9</v>
      </c>
      <c r="AD12" s="33">
        <f t="shared" si="9"/>
        <v>44570</v>
      </c>
      <c r="AE12" s="45" t="s">
        <v>71</v>
      </c>
      <c r="AF12" s="35">
        <v>9</v>
      </c>
      <c r="AG12" s="36">
        <f t="shared" si="10"/>
        <v>44601</v>
      </c>
      <c r="AH12" s="62" t="s">
        <v>72</v>
      </c>
      <c r="AI12" s="35">
        <v>9</v>
      </c>
      <c r="AJ12" s="36">
        <f t="shared" si="11"/>
        <v>44629</v>
      </c>
      <c r="AK12" s="72" t="s">
        <v>73</v>
      </c>
    </row>
    <row r="13" spans="2:37" ht="29.25" customHeight="1">
      <c r="B13" s="32">
        <v>10</v>
      </c>
      <c r="C13" s="33">
        <f t="shared" si="0"/>
        <v>44296</v>
      </c>
      <c r="D13" s="56" t="s">
        <v>74</v>
      </c>
      <c r="E13" s="35">
        <v>10</v>
      </c>
      <c r="F13" s="36">
        <f t="shared" si="1"/>
        <v>44326</v>
      </c>
      <c r="G13" s="61"/>
      <c r="H13" s="35">
        <v>10</v>
      </c>
      <c r="I13" s="36">
        <f t="shared" si="2"/>
        <v>44357</v>
      </c>
      <c r="J13" s="51" t="s">
        <v>75</v>
      </c>
      <c r="K13" s="32">
        <v>10</v>
      </c>
      <c r="L13" s="33">
        <f t="shared" si="3"/>
        <v>44387</v>
      </c>
      <c r="M13" s="46" t="s">
        <v>76</v>
      </c>
      <c r="N13" s="29">
        <v>10</v>
      </c>
      <c r="O13" s="30">
        <f t="shared" si="4"/>
        <v>44418</v>
      </c>
      <c r="P13" s="49"/>
      <c r="Q13" s="35">
        <v>10</v>
      </c>
      <c r="R13" s="36">
        <f t="shared" si="5"/>
        <v>44449</v>
      </c>
      <c r="S13" s="38"/>
      <c r="T13" s="32">
        <v>10</v>
      </c>
      <c r="U13" s="33">
        <f t="shared" si="6"/>
        <v>44479</v>
      </c>
      <c r="V13" s="34" t="s">
        <v>77</v>
      </c>
      <c r="W13" s="35">
        <v>10</v>
      </c>
      <c r="X13" s="36">
        <f t="shared" si="7"/>
        <v>44510</v>
      </c>
      <c r="Y13" s="37" t="s">
        <v>78</v>
      </c>
      <c r="Z13" s="35">
        <v>10</v>
      </c>
      <c r="AA13" s="36">
        <f t="shared" si="8"/>
        <v>44540</v>
      </c>
      <c r="AB13" s="37" t="s">
        <v>79</v>
      </c>
      <c r="AC13" s="32">
        <v>10</v>
      </c>
      <c r="AD13" s="33">
        <f t="shared" si="9"/>
        <v>44571</v>
      </c>
      <c r="AE13" s="43" t="s">
        <v>80</v>
      </c>
      <c r="AF13" s="35">
        <v>10</v>
      </c>
      <c r="AG13" s="36">
        <f t="shared" si="10"/>
        <v>44602</v>
      </c>
      <c r="AH13" s="51" t="s">
        <v>81</v>
      </c>
      <c r="AI13" s="35">
        <v>10</v>
      </c>
      <c r="AJ13" s="36">
        <f t="shared" si="11"/>
        <v>44630</v>
      </c>
      <c r="AK13" s="72" t="s">
        <v>73</v>
      </c>
    </row>
    <row r="14" spans="2:37" ht="29.25" customHeight="1">
      <c r="B14" s="32">
        <v>11</v>
      </c>
      <c r="C14" s="33">
        <f t="shared" si="0"/>
        <v>44297</v>
      </c>
      <c r="D14" s="56"/>
      <c r="E14" s="35">
        <v>11</v>
      </c>
      <c r="F14" s="36">
        <f t="shared" si="1"/>
        <v>44327</v>
      </c>
      <c r="G14" s="37"/>
      <c r="H14" s="35">
        <v>11</v>
      </c>
      <c r="I14" s="36">
        <f t="shared" si="2"/>
        <v>44358</v>
      </c>
      <c r="J14" s="37" t="s">
        <v>82</v>
      </c>
      <c r="K14" s="32">
        <v>11</v>
      </c>
      <c r="L14" s="33">
        <f t="shared" si="3"/>
        <v>44388</v>
      </c>
      <c r="M14" s="46"/>
      <c r="N14" s="32">
        <v>11</v>
      </c>
      <c r="O14" s="33">
        <f t="shared" si="4"/>
        <v>44419</v>
      </c>
      <c r="P14" s="43" t="s">
        <v>83</v>
      </c>
      <c r="Q14" s="32">
        <v>11</v>
      </c>
      <c r="R14" s="33">
        <f t="shared" si="5"/>
        <v>44450</v>
      </c>
      <c r="S14" s="56"/>
      <c r="T14" s="32">
        <v>11</v>
      </c>
      <c r="U14" s="33">
        <f t="shared" si="6"/>
        <v>44480</v>
      </c>
      <c r="V14" s="34" t="s">
        <v>84</v>
      </c>
      <c r="W14" s="35">
        <v>11</v>
      </c>
      <c r="X14" s="36">
        <f t="shared" si="7"/>
        <v>44511</v>
      </c>
      <c r="Y14" s="37" t="s">
        <v>85</v>
      </c>
      <c r="Z14" s="32">
        <v>11</v>
      </c>
      <c r="AA14" s="33">
        <f t="shared" si="8"/>
        <v>44541</v>
      </c>
      <c r="AB14" s="46"/>
      <c r="AC14" s="35">
        <v>11</v>
      </c>
      <c r="AD14" s="36">
        <f t="shared" si="9"/>
        <v>44572</v>
      </c>
      <c r="AE14" s="63" t="s">
        <v>86</v>
      </c>
      <c r="AF14" s="32">
        <v>11</v>
      </c>
      <c r="AG14" s="33">
        <f t="shared" si="10"/>
        <v>44603</v>
      </c>
      <c r="AH14" s="43" t="s">
        <v>87</v>
      </c>
      <c r="AI14" s="35">
        <v>11</v>
      </c>
      <c r="AJ14" s="36">
        <f t="shared" si="11"/>
        <v>44631</v>
      </c>
      <c r="AK14" s="42" t="s">
        <v>88</v>
      </c>
    </row>
    <row r="15" spans="2:37" ht="29.25" customHeight="1">
      <c r="B15" s="35">
        <v>12</v>
      </c>
      <c r="C15" s="36">
        <f t="shared" si="0"/>
        <v>44298</v>
      </c>
      <c r="D15" s="73" t="s">
        <v>89</v>
      </c>
      <c r="E15" s="35">
        <v>12</v>
      </c>
      <c r="F15" s="36">
        <f t="shared" si="1"/>
        <v>44328</v>
      </c>
      <c r="G15" s="42" t="s">
        <v>90</v>
      </c>
      <c r="H15" s="32">
        <v>12</v>
      </c>
      <c r="I15" s="33">
        <f t="shared" si="2"/>
        <v>44359</v>
      </c>
      <c r="J15" s="46" t="s">
        <v>91</v>
      </c>
      <c r="K15" s="35">
        <v>12</v>
      </c>
      <c r="L15" s="36">
        <f t="shared" si="3"/>
        <v>44389</v>
      </c>
      <c r="M15" s="73" t="s">
        <v>89</v>
      </c>
      <c r="N15" s="29">
        <v>12</v>
      </c>
      <c r="O15" s="30">
        <f t="shared" si="4"/>
        <v>44420</v>
      </c>
      <c r="P15" s="49"/>
      <c r="Q15" s="32">
        <v>12</v>
      </c>
      <c r="R15" s="33">
        <f t="shared" si="5"/>
        <v>44451</v>
      </c>
      <c r="S15" s="34"/>
      <c r="T15" s="29">
        <v>12</v>
      </c>
      <c r="U15" s="30">
        <f t="shared" si="6"/>
        <v>44481</v>
      </c>
      <c r="V15" s="74" t="s">
        <v>262</v>
      </c>
      <c r="W15" s="35">
        <v>12</v>
      </c>
      <c r="X15" s="36">
        <f t="shared" si="7"/>
        <v>44512</v>
      </c>
      <c r="Y15" s="42" t="s">
        <v>93</v>
      </c>
      <c r="Z15" s="32">
        <v>12</v>
      </c>
      <c r="AA15" s="33">
        <f t="shared" si="8"/>
        <v>44542</v>
      </c>
      <c r="AB15" s="75"/>
      <c r="AC15" s="35">
        <v>12</v>
      </c>
      <c r="AD15" s="36">
        <f t="shared" si="9"/>
        <v>44573</v>
      </c>
      <c r="AE15" s="38" t="s">
        <v>94</v>
      </c>
      <c r="AF15" s="32">
        <v>12</v>
      </c>
      <c r="AG15" s="33">
        <f t="shared" si="10"/>
        <v>44604</v>
      </c>
      <c r="AH15" s="53"/>
      <c r="AI15" s="32">
        <v>12</v>
      </c>
      <c r="AJ15" s="33">
        <f t="shared" si="11"/>
        <v>44632</v>
      </c>
      <c r="AK15" s="59"/>
    </row>
    <row r="16" spans="2:37" ht="29.25" customHeight="1">
      <c r="B16" s="35">
        <v>13</v>
      </c>
      <c r="C16" s="36">
        <f t="shared" si="0"/>
        <v>44299</v>
      </c>
      <c r="D16" s="44" t="s">
        <v>95</v>
      </c>
      <c r="E16" s="35">
        <v>13</v>
      </c>
      <c r="F16" s="36">
        <f t="shared" si="1"/>
        <v>44329</v>
      </c>
      <c r="G16" s="38" t="s">
        <v>63</v>
      </c>
      <c r="H16" s="32">
        <v>13</v>
      </c>
      <c r="I16" s="33">
        <f t="shared" si="2"/>
        <v>44360</v>
      </c>
      <c r="J16" s="46" t="s">
        <v>91</v>
      </c>
      <c r="K16" s="35">
        <v>13</v>
      </c>
      <c r="L16" s="36">
        <f t="shared" si="3"/>
        <v>44390</v>
      </c>
      <c r="M16" s="73" t="s">
        <v>62</v>
      </c>
      <c r="N16" s="29">
        <v>13</v>
      </c>
      <c r="O16" s="30">
        <f t="shared" si="4"/>
        <v>44421</v>
      </c>
      <c r="P16" s="47"/>
      <c r="Q16" s="35">
        <v>13</v>
      </c>
      <c r="R16" s="36">
        <f t="shared" si="5"/>
        <v>44452</v>
      </c>
      <c r="S16" s="61"/>
      <c r="T16" s="35">
        <v>13</v>
      </c>
      <c r="U16" s="36">
        <f t="shared" si="6"/>
        <v>44482</v>
      </c>
      <c r="V16" s="37" t="s">
        <v>96</v>
      </c>
      <c r="W16" s="32">
        <v>13</v>
      </c>
      <c r="X16" s="33">
        <f t="shared" si="7"/>
        <v>44513</v>
      </c>
      <c r="Y16" s="59"/>
      <c r="Z16" s="35">
        <v>13</v>
      </c>
      <c r="AA16" s="36">
        <f t="shared" si="8"/>
        <v>44543</v>
      </c>
      <c r="AB16" s="73" t="s">
        <v>97</v>
      </c>
      <c r="AC16" s="35">
        <v>13</v>
      </c>
      <c r="AD16" s="36">
        <f t="shared" si="9"/>
        <v>44574</v>
      </c>
      <c r="AE16" s="76" t="s">
        <v>98</v>
      </c>
      <c r="AF16" s="32">
        <v>13</v>
      </c>
      <c r="AG16" s="33">
        <f t="shared" si="10"/>
        <v>44605</v>
      </c>
      <c r="AH16" s="43"/>
      <c r="AI16" s="32">
        <v>13</v>
      </c>
      <c r="AJ16" s="33">
        <f t="shared" si="11"/>
        <v>44633</v>
      </c>
      <c r="AK16" s="34"/>
    </row>
    <row r="17" spans="2:37" ht="29.25" customHeight="1">
      <c r="B17" s="35">
        <v>14</v>
      </c>
      <c r="C17" s="36">
        <f t="shared" si="0"/>
        <v>44300</v>
      </c>
      <c r="D17" s="42" t="s">
        <v>99</v>
      </c>
      <c r="E17" s="35">
        <v>14</v>
      </c>
      <c r="F17" s="36">
        <f t="shared" si="1"/>
        <v>44330</v>
      </c>
      <c r="G17" s="38"/>
      <c r="H17" s="35">
        <v>14</v>
      </c>
      <c r="I17" s="36">
        <f t="shared" si="2"/>
        <v>44361</v>
      </c>
      <c r="J17" s="77" t="s">
        <v>100</v>
      </c>
      <c r="K17" s="35">
        <v>14</v>
      </c>
      <c r="L17" s="36">
        <f t="shared" si="3"/>
        <v>44391</v>
      </c>
      <c r="M17" s="37" t="s">
        <v>101</v>
      </c>
      <c r="N17" s="32">
        <v>14</v>
      </c>
      <c r="O17" s="33">
        <f t="shared" si="4"/>
        <v>44422</v>
      </c>
      <c r="P17" s="45"/>
      <c r="Q17" s="35">
        <v>14</v>
      </c>
      <c r="R17" s="36">
        <f t="shared" si="5"/>
        <v>44453</v>
      </c>
      <c r="S17" s="51"/>
      <c r="T17" s="35">
        <v>14</v>
      </c>
      <c r="U17" s="36">
        <f t="shared" si="6"/>
        <v>44483</v>
      </c>
      <c r="V17" s="37" t="s">
        <v>102</v>
      </c>
      <c r="W17" s="32">
        <v>14</v>
      </c>
      <c r="X17" s="33">
        <f t="shared" si="7"/>
        <v>44514</v>
      </c>
      <c r="Y17" s="46"/>
      <c r="Z17" s="35">
        <v>14</v>
      </c>
      <c r="AA17" s="36">
        <f t="shared" si="8"/>
        <v>44544</v>
      </c>
      <c r="AB17" s="78"/>
      <c r="AC17" s="35">
        <v>14</v>
      </c>
      <c r="AD17" s="36">
        <f t="shared" si="9"/>
        <v>44575</v>
      </c>
      <c r="AE17" s="37" t="s">
        <v>103</v>
      </c>
      <c r="AF17" s="35">
        <v>14</v>
      </c>
      <c r="AG17" s="36">
        <f t="shared" si="10"/>
        <v>44606</v>
      </c>
      <c r="AH17" s="79"/>
      <c r="AI17" s="35">
        <v>14</v>
      </c>
      <c r="AJ17" s="36">
        <f t="shared" si="11"/>
        <v>44634</v>
      </c>
      <c r="AK17" s="61"/>
    </row>
    <row r="18" spans="2:37" ht="29.25" customHeight="1">
      <c r="B18" s="35">
        <v>15</v>
      </c>
      <c r="C18" s="36">
        <f t="shared" si="0"/>
        <v>44301</v>
      </c>
      <c r="D18" s="80"/>
      <c r="E18" s="32">
        <v>15</v>
      </c>
      <c r="F18" s="33">
        <f t="shared" si="1"/>
        <v>44331</v>
      </c>
      <c r="G18" s="34"/>
      <c r="H18" s="35">
        <v>15</v>
      </c>
      <c r="I18" s="36">
        <f t="shared" si="2"/>
        <v>44362</v>
      </c>
      <c r="J18" s="64" t="s">
        <v>104</v>
      </c>
      <c r="K18" s="35">
        <v>15</v>
      </c>
      <c r="L18" s="36">
        <f t="shared" si="3"/>
        <v>44392</v>
      </c>
      <c r="M18" s="37" t="s">
        <v>101</v>
      </c>
      <c r="N18" s="32">
        <v>15</v>
      </c>
      <c r="O18" s="33">
        <f t="shared" si="4"/>
        <v>44423</v>
      </c>
      <c r="P18" s="45" t="s">
        <v>105</v>
      </c>
      <c r="Q18" s="35">
        <v>15</v>
      </c>
      <c r="R18" s="36">
        <f t="shared" si="5"/>
        <v>44454</v>
      </c>
      <c r="S18" s="81" t="s">
        <v>106</v>
      </c>
      <c r="T18" s="35">
        <v>15</v>
      </c>
      <c r="U18" s="36">
        <f t="shared" si="6"/>
        <v>44484</v>
      </c>
      <c r="V18" s="37" t="s">
        <v>102</v>
      </c>
      <c r="W18" s="35">
        <v>15</v>
      </c>
      <c r="X18" s="36">
        <f t="shared" si="7"/>
        <v>44515</v>
      </c>
      <c r="Y18" s="51"/>
      <c r="Z18" s="35">
        <v>15</v>
      </c>
      <c r="AA18" s="36">
        <f t="shared" si="8"/>
        <v>44545</v>
      </c>
      <c r="AB18" s="62"/>
      <c r="AC18" s="32">
        <v>15</v>
      </c>
      <c r="AD18" s="33">
        <f t="shared" si="9"/>
        <v>44576</v>
      </c>
      <c r="AE18" s="46"/>
      <c r="AF18" s="35">
        <v>15</v>
      </c>
      <c r="AG18" s="36">
        <f t="shared" si="10"/>
        <v>44607</v>
      </c>
      <c r="AH18" s="82"/>
      <c r="AI18" s="35">
        <v>15</v>
      </c>
      <c r="AJ18" s="36">
        <f t="shared" si="11"/>
        <v>44635</v>
      </c>
      <c r="AK18" s="38"/>
    </row>
    <row r="19" spans="2:37" ht="29.25" customHeight="1">
      <c r="B19" s="35">
        <v>16</v>
      </c>
      <c r="C19" s="36">
        <f t="shared" si="0"/>
        <v>44302</v>
      </c>
      <c r="D19" s="66" t="s">
        <v>108</v>
      </c>
      <c r="E19" s="32">
        <v>16</v>
      </c>
      <c r="F19" s="33">
        <f t="shared" si="1"/>
        <v>44332</v>
      </c>
      <c r="G19" s="56" t="s">
        <v>105</v>
      </c>
      <c r="H19" s="35">
        <v>16</v>
      </c>
      <c r="I19" s="36">
        <f t="shared" si="2"/>
        <v>44363</v>
      </c>
      <c r="J19" s="66" t="s">
        <v>53</v>
      </c>
      <c r="K19" s="35">
        <v>16</v>
      </c>
      <c r="L19" s="36">
        <f t="shared" si="3"/>
        <v>44393</v>
      </c>
      <c r="M19" s="37" t="s">
        <v>101</v>
      </c>
      <c r="N19" s="29">
        <v>16</v>
      </c>
      <c r="O19" s="30">
        <f t="shared" si="4"/>
        <v>44424</v>
      </c>
      <c r="P19" s="47"/>
      <c r="Q19" s="35">
        <v>16</v>
      </c>
      <c r="R19" s="36">
        <f t="shared" si="5"/>
        <v>44455</v>
      </c>
      <c r="S19" s="51" t="s">
        <v>109</v>
      </c>
      <c r="T19" s="32">
        <v>16</v>
      </c>
      <c r="U19" s="33">
        <f t="shared" si="6"/>
        <v>44485</v>
      </c>
      <c r="V19" s="46"/>
      <c r="W19" s="35">
        <v>16</v>
      </c>
      <c r="X19" s="36">
        <f t="shared" si="7"/>
        <v>44516</v>
      </c>
      <c r="Y19" s="37"/>
      <c r="Z19" s="35">
        <v>16</v>
      </c>
      <c r="AA19" s="36">
        <f t="shared" si="8"/>
        <v>44546</v>
      </c>
      <c r="AB19" s="38" t="s">
        <v>110</v>
      </c>
      <c r="AC19" s="32">
        <v>16</v>
      </c>
      <c r="AD19" s="33">
        <f t="shared" si="9"/>
        <v>44577</v>
      </c>
      <c r="AE19" s="83" t="s">
        <v>105</v>
      </c>
      <c r="AF19" s="35">
        <v>16</v>
      </c>
      <c r="AG19" s="36">
        <f t="shared" si="10"/>
        <v>44608</v>
      </c>
      <c r="AH19" s="37"/>
      <c r="AI19" s="35">
        <v>16</v>
      </c>
      <c r="AJ19" s="36">
        <f t="shared" si="11"/>
        <v>44636</v>
      </c>
      <c r="AK19" s="38" t="s">
        <v>266</v>
      </c>
    </row>
    <row r="20" spans="2:37" ht="29.25" customHeight="1">
      <c r="B20" s="32">
        <v>17</v>
      </c>
      <c r="C20" s="33">
        <f t="shared" si="0"/>
        <v>44303</v>
      </c>
      <c r="D20" s="84"/>
      <c r="E20" s="35">
        <v>17</v>
      </c>
      <c r="F20" s="36">
        <f t="shared" si="1"/>
        <v>44333</v>
      </c>
      <c r="G20" s="61"/>
      <c r="H20" s="35">
        <v>17</v>
      </c>
      <c r="I20" s="36">
        <f t="shared" si="2"/>
        <v>44364</v>
      </c>
      <c r="J20" s="62" t="s">
        <v>63</v>
      </c>
      <c r="K20" s="32">
        <v>17</v>
      </c>
      <c r="L20" s="33">
        <f t="shared" si="3"/>
        <v>44394</v>
      </c>
      <c r="M20" s="75"/>
      <c r="N20" s="29">
        <v>17</v>
      </c>
      <c r="O20" s="30">
        <f t="shared" si="4"/>
        <v>44425</v>
      </c>
      <c r="P20" s="47"/>
      <c r="Q20" s="35">
        <v>17</v>
      </c>
      <c r="R20" s="36">
        <f t="shared" si="5"/>
        <v>44456</v>
      </c>
      <c r="S20" s="63" t="s">
        <v>112</v>
      </c>
      <c r="T20" s="32">
        <v>17</v>
      </c>
      <c r="U20" s="33">
        <f t="shared" si="6"/>
        <v>44486</v>
      </c>
      <c r="V20" s="83" t="s">
        <v>105</v>
      </c>
      <c r="W20" s="35">
        <v>17</v>
      </c>
      <c r="X20" s="36">
        <f t="shared" si="7"/>
        <v>44517</v>
      </c>
      <c r="Y20" s="37" t="s">
        <v>113</v>
      </c>
      <c r="Z20" s="35">
        <v>17</v>
      </c>
      <c r="AA20" s="36">
        <f t="shared" si="8"/>
        <v>44547</v>
      </c>
      <c r="AB20" s="37"/>
      <c r="AC20" s="35">
        <v>17</v>
      </c>
      <c r="AD20" s="36">
        <f t="shared" si="9"/>
        <v>44578</v>
      </c>
      <c r="AE20" s="62"/>
      <c r="AF20" s="35">
        <v>17</v>
      </c>
      <c r="AG20" s="36">
        <f t="shared" si="10"/>
        <v>44609</v>
      </c>
      <c r="AH20" s="85" t="s">
        <v>114</v>
      </c>
      <c r="AI20" s="35">
        <v>17</v>
      </c>
      <c r="AJ20" s="36">
        <f t="shared" si="11"/>
        <v>44637</v>
      </c>
      <c r="AK20" s="37" t="s">
        <v>111</v>
      </c>
    </row>
    <row r="21" spans="2:37" ht="29.25" customHeight="1">
      <c r="B21" s="32">
        <v>18</v>
      </c>
      <c r="C21" s="33">
        <f t="shared" si="0"/>
        <v>44304</v>
      </c>
      <c r="D21" s="56" t="s">
        <v>105</v>
      </c>
      <c r="E21" s="35">
        <v>18</v>
      </c>
      <c r="F21" s="36">
        <f t="shared" si="1"/>
        <v>44334</v>
      </c>
      <c r="G21" s="38"/>
      <c r="H21" s="35">
        <v>18</v>
      </c>
      <c r="I21" s="36">
        <f t="shared" si="2"/>
        <v>44365</v>
      </c>
      <c r="J21" s="63" t="s">
        <v>115</v>
      </c>
      <c r="K21" s="32">
        <v>18</v>
      </c>
      <c r="L21" s="33">
        <f t="shared" si="3"/>
        <v>44395</v>
      </c>
      <c r="M21" s="60" t="s">
        <v>116</v>
      </c>
      <c r="N21" s="29">
        <v>18</v>
      </c>
      <c r="O21" s="30">
        <f t="shared" si="4"/>
        <v>44426</v>
      </c>
      <c r="P21" s="52" t="s">
        <v>48</v>
      </c>
      <c r="Q21" s="32">
        <v>18</v>
      </c>
      <c r="R21" s="33">
        <f t="shared" si="5"/>
        <v>44457</v>
      </c>
      <c r="S21" s="60"/>
      <c r="T21" s="35">
        <v>18</v>
      </c>
      <c r="U21" s="36">
        <f t="shared" si="6"/>
        <v>44487</v>
      </c>
      <c r="V21" s="51"/>
      <c r="W21" s="35">
        <v>18</v>
      </c>
      <c r="X21" s="36">
        <f t="shared" si="7"/>
        <v>44518</v>
      </c>
      <c r="Y21" s="38" t="s">
        <v>117</v>
      </c>
      <c r="Z21" s="32">
        <v>18</v>
      </c>
      <c r="AA21" s="33">
        <f t="shared" si="8"/>
        <v>44548</v>
      </c>
      <c r="AB21" s="46"/>
      <c r="AC21" s="35">
        <v>18</v>
      </c>
      <c r="AD21" s="36">
        <f t="shared" si="9"/>
        <v>44579</v>
      </c>
      <c r="AE21" s="63"/>
      <c r="AF21" s="35">
        <v>18</v>
      </c>
      <c r="AG21" s="36">
        <f t="shared" si="10"/>
        <v>44610</v>
      </c>
      <c r="AH21" s="68" t="s">
        <v>118</v>
      </c>
      <c r="AI21" s="35">
        <v>18</v>
      </c>
      <c r="AJ21" s="36">
        <f t="shared" si="11"/>
        <v>44638</v>
      </c>
      <c r="AK21" s="38" t="s">
        <v>119</v>
      </c>
    </row>
    <row r="22" spans="2:37" ht="29.25" customHeight="1">
      <c r="B22" s="35">
        <v>19</v>
      </c>
      <c r="C22" s="36">
        <f t="shared" si="0"/>
        <v>44305</v>
      </c>
      <c r="D22" s="38" t="s">
        <v>120</v>
      </c>
      <c r="E22" s="35">
        <v>19</v>
      </c>
      <c r="F22" s="36">
        <f t="shared" si="1"/>
        <v>44335</v>
      </c>
      <c r="G22" s="38" t="s">
        <v>121</v>
      </c>
      <c r="H22" s="32">
        <v>19</v>
      </c>
      <c r="I22" s="33">
        <f t="shared" si="2"/>
        <v>44366</v>
      </c>
      <c r="J22" s="83" t="s">
        <v>120</v>
      </c>
      <c r="K22" s="32">
        <v>19</v>
      </c>
      <c r="L22" s="33">
        <f t="shared" si="3"/>
        <v>44396</v>
      </c>
      <c r="M22" s="43" t="s">
        <v>122</v>
      </c>
      <c r="N22" s="29">
        <v>19</v>
      </c>
      <c r="O22" s="30">
        <f t="shared" si="4"/>
        <v>44427</v>
      </c>
      <c r="P22" s="52" t="s">
        <v>123</v>
      </c>
      <c r="Q22" s="32">
        <v>19</v>
      </c>
      <c r="R22" s="33">
        <f t="shared" si="5"/>
        <v>44458</v>
      </c>
      <c r="S22" s="53" t="s">
        <v>124</v>
      </c>
      <c r="T22" s="35">
        <v>19</v>
      </c>
      <c r="U22" s="36">
        <f t="shared" si="6"/>
        <v>44488</v>
      </c>
      <c r="V22" s="62" t="s">
        <v>125</v>
      </c>
      <c r="W22" s="35">
        <v>19</v>
      </c>
      <c r="X22" s="36">
        <f t="shared" si="7"/>
        <v>44519</v>
      </c>
      <c r="Y22" s="82" t="s">
        <v>126</v>
      </c>
      <c r="Z22" s="32">
        <v>19</v>
      </c>
      <c r="AA22" s="33">
        <f t="shared" si="8"/>
        <v>44549</v>
      </c>
      <c r="AB22" s="56" t="s">
        <v>127</v>
      </c>
      <c r="AC22" s="35">
        <v>19</v>
      </c>
      <c r="AD22" s="36">
        <f t="shared" si="9"/>
        <v>44580</v>
      </c>
      <c r="AE22" s="44" t="s">
        <v>263</v>
      </c>
      <c r="AF22" s="32">
        <v>19</v>
      </c>
      <c r="AG22" s="33">
        <f t="shared" si="10"/>
        <v>44611</v>
      </c>
      <c r="AH22" s="59" t="s">
        <v>129</v>
      </c>
      <c r="AI22" s="32">
        <v>19</v>
      </c>
      <c r="AJ22" s="33">
        <f t="shared" si="11"/>
        <v>44639</v>
      </c>
      <c r="AK22" s="56" t="s">
        <v>120</v>
      </c>
    </row>
    <row r="23" spans="2:37" ht="29.25" customHeight="1">
      <c r="B23" s="35">
        <v>20</v>
      </c>
      <c r="C23" s="36">
        <f t="shared" si="0"/>
        <v>44306</v>
      </c>
      <c r="D23" s="42" t="s">
        <v>130</v>
      </c>
      <c r="E23" s="35">
        <v>20</v>
      </c>
      <c r="F23" s="36">
        <f t="shared" si="1"/>
        <v>44336</v>
      </c>
      <c r="G23" s="42" t="s">
        <v>131</v>
      </c>
      <c r="H23" s="32">
        <v>20</v>
      </c>
      <c r="I23" s="33">
        <f t="shared" si="2"/>
        <v>44367</v>
      </c>
      <c r="J23" s="45" t="s">
        <v>132</v>
      </c>
      <c r="K23" s="35">
        <v>20</v>
      </c>
      <c r="L23" s="36">
        <f t="shared" si="3"/>
        <v>44397</v>
      </c>
      <c r="M23" s="63" t="s">
        <v>133</v>
      </c>
      <c r="N23" s="69">
        <v>20</v>
      </c>
      <c r="O23" s="70">
        <f t="shared" si="4"/>
        <v>44428</v>
      </c>
      <c r="P23" s="86" t="s">
        <v>134</v>
      </c>
      <c r="Q23" s="32">
        <v>20</v>
      </c>
      <c r="R23" s="33">
        <f t="shared" si="5"/>
        <v>44459</v>
      </c>
      <c r="S23" s="34" t="s">
        <v>135</v>
      </c>
      <c r="T23" s="35">
        <v>20</v>
      </c>
      <c r="U23" s="36">
        <f t="shared" si="6"/>
        <v>44489</v>
      </c>
      <c r="V23" s="82" t="s">
        <v>136</v>
      </c>
      <c r="W23" s="32">
        <v>20</v>
      </c>
      <c r="X23" s="33">
        <f t="shared" si="7"/>
        <v>44520</v>
      </c>
      <c r="Y23" s="58" t="s">
        <v>105</v>
      </c>
      <c r="Z23" s="35">
        <v>20</v>
      </c>
      <c r="AA23" s="36">
        <f t="shared" si="8"/>
        <v>44550</v>
      </c>
      <c r="AB23" s="51"/>
      <c r="AC23" s="35">
        <v>20</v>
      </c>
      <c r="AD23" s="36">
        <f t="shared" si="9"/>
        <v>44581</v>
      </c>
      <c r="AE23" s="38" t="s">
        <v>63</v>
      </c>
      <c r="AF23" s="32">
        <v>20</v>
      </c>
      <c r="AG23" s="33">
        <f t="shared" si="10"/>
        <v>44612</v>
      </c>
      <c r="AH23" s="56" t="s">
        <v>105</v>
      </c>
      <c r="AI23" s="32">
        <v>20</v>
      </c>
      <c r="AJ23" s="33">
        <f t="shared" si="11"/>
        <v>44640</v>
      </c>
      <c r="AK23" s="56" t="s">
        <v>105</v>
      </c>
    </row>
    <row r="24" spans="2:37" ht="29.25" customHeight="1">
      <c r="B24" s="35">
        <v>21</v>
      </c>
      <c r="C24" s="36">
        <f t="shared" si="0"/>
        <v>44307</v>
      </c>
      <c r="D24" s="42" t="s">
        <v>137</v>
      </c>
      <c r="E24" s="35">
        <v>21</v>
      </c>
      <c r="F24" s="36">
        <f t="shared" si="1"/>
        <v>44337</v>
      </c>
      <c r="G24" s="42" t="s">
        <v>138</v>
      </c>
      <c r="H24" s="35">
        <v>21</v>
      </c>
      <c r="I24" s="36">
        <f t="shared" si="2"/>
        <v>44368</v>
      </c>
      <c r="J24" s="61"/>
      <c r="K24" s="29">
        <v>21</v>
      </c>
      <c r="L24" s="30">
        <f t="shared" si="3"/>
        <v>44398</v>
      </c>
      <c r="M24" s="74" t="s">
        <v>139</v>
      </c>
      <c r="N24" s="32">
        <v>21</v>
      </c>
      <c r="O24" s="33">
        <f t="shared" si="4"/>
        <v>44429</v>
      </c>
      <c r="P24" s="56"/>
      <c r="Q24" s="35">
        <v>21</v>
      </c>
      <c r="R24" s="36">
        <f t="shared" si="5"/>
        <v>44460</v>
      </c>
      <c r="S24" s="63" t="s">
        <v>140</v>
      </c>
      <c r="T24" s="35">
        <v>21</v>
      </c>
      <c r="U24" s="36">
        <f t="shared" si="6"/>
        <v>44490</v>
      </c>
      <c r="V24" s="51" t="s">
        <v>141</v>
      </c>
      <c r="W24" s="32">
        <v>21</v>
      </c>
      <c r="X24" s="33">
        <f t="shared" si="7"/>
        <v>44521</v>
      </c>
      <c r="Y24" s="46"/>
      <c r="Z24" s="35">
        <v>21</v>
      </c>
      <c r="AA24" s="36">
        <f t="shared" si="8"/>
        <v>44551</v>
      </c>
      <c r="AB24" s="73" t="s">
        <v>89</v>
      </c>
      <c r="AC24" s="35">
        <v>21</v>
      </c>
      <c r="AD24" s="36">
        <f t="shared" si="9"/>
        <v>44582</v>
      </c>
      <c r="AE24" s="42" t="s">
        <v>142</v>
      </c>
      <c r="AF24" s="35">
        <v>21</v>
      </c>
      <c r="AG24" s="36">
        <f t="shared" si="10"/>
        <v>44613</v>
      </c>
      <c r="AH24" s="73" t="s">
        <v>143</v>
      </c>
      <c r="AI24" s="32">
        <v>21</v>
      </c>
      <c r="AJ24" s="33">
        <f t="shared" si="11"/>
        <v>44641</v>
      </c>
      <c r="AK24" s="34" t="s">
        <v>144</v>
      </c>
    </row>
    <row r="25" spans="2:37" ht="29.25" customHeight="1">
      <c r="B25" s="35">
        <v>22</v>
      </c>
      <c r="C25" s="36">
        <f t="shared" si="0"/>
        <v>44308</v>
      </c>
      <c r="D25" s="51" t="s">
        <v>63</v>
      </c>
      <c r="E25" s="32">
        <v>22</v>
      </c>
      <c r="F25" s="33">
        <f t="shared" si="1"/>
        <v>44338</v>
      </c>
      <c r="G25" s="56"/>
      <c r="H25" s="35">
        <v>22</v>
      </c>
      <c r="I25" s="36">
        <f t="shared" si="2"/>
        <v>44369</v>
      </c>
      <c r="J25" s="87"/>
      <c r="K25" s="29">
        <v>22</v>
      </c>
      <c r="L25" s="30">
        <f t="shared" si="3"/>
        <v>44399</v>
      </c>
      <c r="M25" s="74" t="s">
        <v>139</v>
      </c>
      <c r="N25" s="32">
        <v>22</v>
      </c>
      <c r="O25" s="33">
        <f t="shared" si="4"/>
        <v>44430</v>
      </c>
      <c r="P25" s="43"/>
      <c r="Q25" s="35">
        <v>22</v>
      </c>
      <c r="R25" s="36">
        <f t="shared" si="5"/>
        <v>44461</v>
      </c>
      <c r="S25" s="37" t="s">
        <v>145</v>
      </c>
      <c r="T25" s="35">
        <v>22</v>
      </c>
      <c r="U25" s="36">
        <f t="shared" si="6"/>
        <v>44491</v>
      </c>
      <c r="V25" s="88" t="s">
        <v>146</v>
      </c>
      <c r="W25" s="35">
        <v>22</v>
      </c>
      <c r="X25" s="36">
        <f t="shared" si="7"/>
        <v>44522</v>
      </c>
      <c r="Y25" s="37"/>
      <c r="Z25" s="35">
        <v>22</v>
      </c>
      <c r="AA25" s="36">
        <f t="shared" si="8"/>
        <v>44552</v>
      </c>
      <c r="AB25" s="73" t="s">
        <v>147</v>
      </c>
      <c r="AC25" s="32">
        <v>22</v>
      </c>
      <c r="AD25" s="33">
        <f t="shared" si="9"/>
        <v>44583</v>
      </c>
      <c r="AE25" s="59"/>
      <c r="AF25" s="35">
        <v>22</v>
      </c>
      <c r="AG25" s="36">
        <f t="shared" si="10"/>
        <v>44614</v>
      </c>
      <c r="AH25" s="37" t="s">
        <v>264</v>
      </c>
      <c r="AI25" s="35">
        <v>22</v>
      </c>
      <c r="AJ25" s="36">
        <f t="shared" si="11"/>
        <v>44642</v>
      </c>
      <c r="AK25" s="37"/>
    </row>
    <row r="26" spans="2:37" ht="29.25" customHeight="1">
      <c r="B26" s="35">
        <v>23</v>
      </c>
      <c r="C26" s="36">
        <f t="shared" si="0"/>
        <v>44309</v>
      </c>
      <c r="D26" s="51" t="s">
        <v>149</v>
      </c>
      <c r="E26" s="32">
        <v>23</v>
      </c>
      <c r="F26" s="33">
        <f t="shared" si="1"/>
        <v>44339</v>
      </c>
      <c r="G26" s="34"/>
      <c r="H26" s="35">
        <v>23</v>
      </c>
      <c r="I26" s="36">
        <f t="shared" si="2"/>
        <v>44370</v>
      </c>
      <c r="J26" s="66" t="s">
        <v>150</v>
      </c>
      <c r="K26" s="29">
        <v>23</v>
      </c>
      <c r="L26" s="30">
        <f t="shared" si="3"/>
        <v>44400</v>
      </c>
      <c r="M26" s="64"/>
      <c r="N26" s="29">
        <v>23</v>
      </c>
      <c r="O26" s="30">
        <f t="shared" si="4"/>
        <v>44431</v>
      </c>
      <c r="P26" s="49"/>
      <c r="Q26" s="32">
        <v>23</v>
      </c>
      <c r="R26" s="33">
        <f t="shared" si="5"/>
        <v>44462</v>
      </c>
      <c r="S26" s="43" t="s">
        <v>151</v>
      </c>
      <c r="T26" s="32">
        <v>23</v>
      </c>
      <c r="U26" s="33">
        <f t="shared" si="6"/>
        <v>44492</v>
      </c>
      <c r="V26" s="59"/>
      <c r="W26" s="32">
        <v>23</v>
      </c>
      <c r="X26" s="33">
        <f t="shared" si="7"/>
        <v>44523</v>
      </c>
      <c r="Y26" s="34" t="s">
        <v>152</v>
      </c>
      <c r="Z26" s="35">
        <v>23</v>
      </c>
      <c r="AA26" s="36">
        <f t="shared" si="8"/>
        <v>44553</v>
      </c>
      <c r="AB26" s="73"/>
      <c r="AC26" s="32">
        <v>23</v>
      </c>
      <c r="AD26" s="33">
        <f t="shared" si="9"/>
        <v>44584</v>
      </c>
      <c r="AE26" s="43"/>
      <c r="AF26" s="32">
        <v>23</v>
      </c>
      <c r="AG26" s="33">
        <f t="shared" si="10"/>
        <v>44615</v>
      </c>
      <c r="AH26" s="43" t="s">
        <v>153</v>
      </c>
      <c r="AI26" s="35">
        <v>23</v>
      </c>
      <c r="AJ26" s="36">
        <f t="shared" si="11"/>
        <v>44643</v>
      </c>
      <c r="AK26" s="73" t="s">
        <v>154</v>
      </c>
    </row>
    <row r="27" spans="2:37" ht="29.25" customHeight="1">
      <c r="B27" s="32">
        <v>24</v>
      </c>
      <c r="C27" s="33">
        <f t="shared" si="0"/>
        <v>44310</v>
      </c>
      <c r="D27" s="89"/>
      <c r="E27" s="35">
        <v>24</v>
      </c>
      <c r="F27" s="36">
        <f t="shared" si="1"/>
        <v>44340</v>
      </c>
      <c r="G27" s="61"/>
      <c r="H27" s="35">
        <v>24</v>
      </c>
      <c r="I27" s="36">
        <f t="shared" si="2"/>
        <v>44371</v>
      </c>
      <c r="J27" s="62" t="s">
        <v>155</v>
      </c>
      <c r="K27" s="32">
        <v>24</v>
      </c>
      <c r="L27" s="33">
        <f t="shared" si="3"/>
        <v>44401</v>
      </c>
      <c r="M27" s="46" t="s">
        <v>156</v>
      </c>
      <c r="N27" s="29">
        <v>24</v>
      </c>
      <c r="O27" s="30">
        <f t="shared" si="4"/>
        <v>44432</v>
      </c>
      <c r="P27" s="90"/>
      <c r="Q27" s="29">
        <v>24</v>
      </c>
      <c r="R27" s="30">
        <f t="shared" si="5"/>
        <v>44463</v>
      </c>
      <c r="S27" s="91" t="s">
        <v>157</v>
      </c>
      <c r="T27" s="32">
        <v>24</v>
      </c>
      <c r="U27" s="33">
        <f t="shared" si="6"/>
        <v>44493</v>
      </c>
      <c r="V27" s="34"/>
      <c r="W27" s="35">
        <v>24</v>
      </c>
      <c r="X27" s="36">
        <f t="shared" si="7"/>
        <v>44524</v>
      </c>
      <c r="Y27" s="42" t="s">
        <v>158</v>
      </c>
      <c r="Z27" s="35">
        <v>24</v>
      </c>
      <c r="AA27" s="36">
        <f t="shared" si="8"/>
        <v>44554</v>
      </c>
      <c r="AB27" s="63" t="s">
        <v>159</v>
      </c>
      <c r="AC27" s="35">
        <v>24</v>
      </c>
      <c r="AD27" s="36">
        <f t="shared" si="9"/>
        <v>44585</v>
      </c>
      <c r="AE27" s="79"/>
      <c r="AF27" s="35">
        <v>24</v>
      </c>
      <c r="AG27" s="36">
        <f t="shared" si="10"/>
        <v>44616</v>
      </c>
      <c r="AH27" s="87" t="s">
        <v>63</v>
      </c>
      <c r="AI27" s="35">
        <v>24</v>
      </c>
      <c r="AJ27" s="36">
        <f t="shared" si="11"/>
        <v>44644</v>
      </c>
      <c r="AK27" s="37" t="s">
        <v>160</v>
      </c>
    </row>
    <row r="28" spans="2:37" ht="29.25" customHeight="1">
      <c r="B28" s="32">
        <v>25</v>
      </c>
      <c r="C28" s="33">
        <f t="shared" si="0"/>
        <v>44311</v>
      </c>
      <c r="D28" s="34"/>
      <c r="E28" s="35">
        <v>25</v>
      </c>
      <c r="F28" s="36">
        <f t="shared" si="1"/>
        <v>44341</v>
      </c>
      <c r="G28" s="42"/>
      <c r="H28" s="29">
        <v>25</v>
      </c>
      <c r="I28" s="30">
        <f t="shared" si="2"/>
        <v>44372</v>
      </c>
      <c r="J28" s="64" t="s">
        <v>161</v>
      </c>
      <c r="K28" s="32">
        <v>25</v>
      </c>
      <c r="L28" s="33">
        <f t="shared" si="3"/>
        <v>44402</v>
      </c>
      <c r="M28" s="46" t="s">
        <v>156</v>
      </c>
      <c r="N28" s="29">
        <v>25</v>
      </c>
      <c r="O28" s="30">
        <f t="shared" si="4"/>
        <v>44433</v>
      </c>
      <c r="P28" s="90"/>
      <c r="Q28" s="32">
        <v>25</v>
      </c>
      <c r="R28" s="33">
        <f t="shared" si="5"/>
        <v>44464</v>
      </c>
      <c r="S28" s="46"/>
      <c r="T28" s="35">
        <v>25</v>
      </c>
      <c r="U28" s="36">
        <f t="shared" si="6"/>
        <v>44494</v>
      </c>
      <c r="V28" s="37" t="s">
        <v>162</v>
      </c>
      <c r="W28" s="35">
        <v>25</v>
      </c>
      <c r="X28" s="36">
        <f t="shared" si="7"/>
        <v>44525</v>
      </c>
      <c r="Y28" s="51" t="s">
        <v>63</v>
      </c>
      <c r="Z28" s="32">
        <v>25</v>
      </c>
      <c r="AA28" s="33">
        <f t="shared" si="8"/>
        <v>44555</v>
      </c>
      <c r="AB28" s="60"/>
      <c r="AC28" s="35">
        <v>25</v>
      </c>
      <c r="AD28" s="36">
        <f t="shared" si="9"/>
        <v>44586</v>
      </c>
      <c r="AE28" s="79"/>
      <c r="AF28" s="35">
        <v>25</v>
      </c>
      <c r="AG28" s="36">
        <f t="shared" si="10"/>
        <v>44617</v>
      </c>
      <c r="AH28" s="73" t="s">
        <v>163</v>
      </c>
      <c r="AI28" s="29">
        <v>25</v>
      </c>
      <c r="AJ28" s="30">
        <f t="shared" si="11"/>
        <v>44645</v>
      </c>
      <c r="AK28" s="92" t="s">
        <v>164</v>
      </c>
    </row>
    <row r="29" spans="2:37" ht="29.25" customHeight="1">
      <c r="B29" s="35">
        <v>26</v>
      </c>
      <c r="C29" s="36">
        <f t="shared" si="0"/>
        <v>44312</v>
      </c>
      <c r="D29" s="38"/>
      <c r="E29" s="35">
        <v>26</v>
      </c>
      <c r="F29" s="36">
        <f t="shared" si="1"/>
        <v>44342</v>
      </c>
      <c r="G29" s="42" t="s">
        <v>165</v>
      </c>
      <c r="H29" s="32">
        <v>26</v>
      </c>
      <c r="I29" s="33">
        <f t="shared" si="2"/>
        <v>44373</v>
      </c>
      <c r="J29" s="75"/>
      <c r="K29" s="29">
        <v>26</v>
      </c>
      <c r="L29" s="30">
        <f t="shared" si="3"/>
        <v>44403</v>
      </c>
      <c r="M29" s="91" t="s">
        <v>156</v>
      </c>
      <c r="N29" s="29">
        <v>26</v>
      </c>
      <c r="O29" s="30">
        <f t="shared" si="4"/>
        <v>44434</v>
      </c>
      <c r="P29" s="91"/>
      <c r="Q29" s="32">
        <v>26</v>
      </c>
      <c r="R29" s="33">
        <f t="shared" si="5"/>
        <v>44465</v>
      </c>
      <c r="S29" s="53"/>
      <c r="T29" s="35">
        <v>26</v>
      </c>
      <c r="U29" s="36">
        <f t="shared" si="6"/>
        <v>44495</v>
      </c>
      <c r="V29" s="37" t="s">
        <v>162</v>
      </c>
      <c r="W29" s="35">
        <v>26</v>
      </c>
      <c r="X29" s="36">
        <f t="shared" si="7"/>
        <v>44526</v>
      </c>
      <c r="Y29" s="37" t="s">
        <v>166</v>
      </c>
      <c r="Z29" s="32">
        <v>26</v>
      </c>
      <c r="AA29" s="33">
        <f t="shared" si="8"/>
        <v>44556</v>
      </c>
      <c r="AB29" s="43"/>
      <c r="AC29" s="35">
        <v>26</v>
      </c>
      <c r="AD29" s="36">
        <f t="shared" si="9"/>
        <v>44587</v>
      </c>
      <c r="AE29" s="42" t="s">
        <v>167</v>
      </c>
      <c r="AF29" s="32">
        <v>26</v>
      </c>
      <c r="AG29" s="33">
        <f t="shared" si="10"/>
        <v>44618</v>
      </c>
      <c r="AH29" s="46"/>
      <c r="AI29" s="32">
        <v>26</v>
      </c>
      <c r="AJ29" s="33">
        <f t="shared" si="11"/>
        <v>44646</v>
      </c>
      <c r="AK29" s="45"/>
    </row>
    <row r="30" spans="2:37" ht="29.25" customHeight="1">
      <c r="B30" s="35">
        <v>27</v>
      </c>
      <c r="C30" s="36">
        <f t="shared" si="0"/>
        <v>44313</v>
      </c>
      <c r="D30" s="38" t="s">
        <v>168</v>
      </c>
      <c r="E30" s="35">
        <v>27</v>
      </c>
      <c r="F30" s="36">
        <f t="shared" si="1"/>
        <v>44343</v>
      </c>
      <c r="G30" s="38" t="s">
        <v>169</v>
      </c>
      <c r="H30" s="32">
        <v>27</v>
      </c>
      <c r="I30" s="33">
        <f t="shared" si="2"/>
        <v>44374</v>
      </c>
      <c r="J30" s="43"/>
      <c r="K30" s="29">
        <v>27</v>
      </c>
      <c r="L30" s="30">
        <f t="shared" si="3"/>
        <v>44404</v>
      </c>
      <c r="M30" s="91"/>
      <c r="N30" s="29">
        <v>27</v>
      </c>
      <c r="O30" s="30">
        <f t="shared" si="4"/>
        <v>44435</v>
      </c>
      <c r="P30" s="91"/>
      <c r="Q30" s="35">
        <v>27</v>
      </c>
      <c r="R30" s="36">
        <f t="shared" si="5"/>
        <v>44466</v>
      </c>
      <c r="S30" s="37"/>
      <c r="T30" s="35">
        <v>27</v>
      </c>
      <c r="U30" s="36">
        <f t="shared" si="6"/>
        <v>44496</v>
      </c>
      <c r="V30" s="82" t="s">
        <v>170</v>
      </c>
      <c r="W30" s="32">
        <v>27</v>
      </c>
      <c r="X30" s="33">
        <f t="shared" si="7"/>
        <v>44527</v>
      </c>
      <c r="Y30" s="46"/>
      <c r="Z30" s="29">
        <v>27</v>
      </c>
      <c r="AA30" s="30">
        <f t="shared" si="8"/>
        <v>44557</v>
      </c>
      <c r="AB30" s="49"/>
      <c r="AC30" s="35">
        <v>27</v>
      </c>
      <c r="AD30" s="36">
        <f t="shared" si="9"/>
        <v>44588</v>
      </c>
      <c r="AE30" s="38" t="s">
        <v>40</v>
      </c>
      <c r="AF30" s="32">
        <v>27</v>
      </c>
      <c r="AG30" s="33">
        <f t="shared" si="10"/>
        <v>44619</v>
      </c>
      <c r="AH30" s="34"/>
      <c r="AI30" s="32">
        <v>27</v>
      </c>
      <c r="AJ30" s="33">
        <f t="shared" si="11"/>
        <v>44647</v>
      </c>
      <c r="AK30" s="45"/>
    </row>
    <row r="31" spans="2:37" ht="29.25" customHeight="1">
      <c r="B31" s="35">
        <v>28</v>
      </c>
      <c r="C31" s="36">
        <f t="shared" si="0"/>
        <v>44314</v>
      </c>
      <c r="D31" s="38"/>
      <c r="E31" s="35">
        <v>28</v>
      </c>
      <c r="F31" s="36">
        <f t="shared" si="1"/>
        <v>44344</v>
      </c>
      <c r="G31" s="37" t="s">
        <v>171</v>
      </c>
      <c r="H31" s="35">
        <v>28</v>
      </c>
      <c r="I31" s="36">
        <f t="shared" si="2"/>
        <v>44375</v>
      </c>
      <c r="J31" s="93"/>
      <c r="K31" s="29">
        <v>28</v>
      </c>
      <c r="L31" s="30">
        <f t="shared" si="3"/>
        <v>44405</v>
      </c>
      <c r="M31" s="52" t="s">
        <v>48</v>
      </c>
      <c r="N31" s="32">
        <v>28</v>
      </c>
      <c r="O31" s="33">
        <f t="shared" si="4"/>
        <v>44436</v>
      </c>
      <c r="P31" s="46"/>
      <c r="Q31" s="35">
        <v>28</v>
      </c>
      <c r="R31" s="36">
        <f t="shared" si="5"/>
        <v>44467</v>
      </c>
      <c r="S31" s="42"/>
      <c r="T31" s="35">
        <v>28</v>
      </c>
      <c r="U31" s="36">
        <f t="shared" si="6"/>
        <v>44497</v>
      </c>
      <c r="V31" s="94" t="s">
        <v>172</v>
      </c>
      <c r="W31" s="32">
        <v>28</v>
      </c>
      <c r="X31" s="33">
        <f t="shared" si="7"/>
        <v>44528</v>
      </c>
      <c r="Y31" s="53"/>
      <c r="Z31" s="29">
        <v>28</v>
      </c>
      <c r="AA31" s="30">
        <f t="shared" si="8"/>
        <v>44558</v>
      </c>
      <c r="AB31" s="64"/>
      <c r="AC31" s="35">
        <v>28</v>
      </c>
      <c r="AD31" s="36">
        <f t="shared" si="9"/>
        <v>44589</v>
      </c>
      <c r="AE31" s="42" t="s">
        <v>173</v>
      </c>
      <c r="AF31" s="35">
        <v>28</v>
      </c>
      <c r="AG31" s="36">
        <f t="shared" si="10"/>
        <v>44620</v>
      </c>
      <c r="AH31" s="79"/>
      <c r="AI31" s="29">
        <v>28</v>
      </c>
      <c r="AJ31" s="30">
        <f t="shared" si="11"/>
        <v>44648</v>
      </c>
      <c r="AK31" s="49"/>
    </row>
    <row r="32" spans="2:37" ht="29.25" customHeight="1">
      <c r="B32" s="54">
        <v>29</v>
      </c>
      <c r="C32" s="33">
        <f t="shared" si="0"/>
        <v>44315</v>
      </c>
      <c r="D32" s="34" t="s">
        <v>174</v>
      </c>
      <c r="E32" s="32">
        <v>29</v>
      </c>
      <c r="F32" s="33">
        <f t="shared" si="1"/>
        <v>44345</v>
      </c>
      <c r="G32" s="46"/>
      <c r="H32" s="35">
        <v>29</v>
      </c>
      <c r="I32" s="36">
        <f t="shared" si="2"/>
        <v>44376</v>
      </c>
      <c r="J32" s="38" t="s">
        <v>175</v>
      </c>
      <c r="K32" s="29">
        <v>29</v>
      </c>
      <c r="L32" s="30">
        <f t="shared" si="3"/>
        <v>44406</v>
      </c>
      <c r="M32" s="52" t="s">
        <v>53</v>
      </c>
      <c r="N32" s="32">
        <v>29</v>
      </c>
      <c r="O32" s="33">
        <f t="shared" si="4"/>
        <v>44437</v>
      </c>
      <c r="P32" s="84"/>
      <c r="Q32" s="35">
        <v>29</v>
      </c>
      <c r="R32" s="36">
        <f t="shared" si="5"/>
        <v>44468</v>
      </c>
      <c r="S32" s="37" t="s">
        <v>89</v>
      </c>
      <c r="T32" s="35">
        <v>29</v>
      </c>
      <c r="U32" s="36">
        <f t="shared" si="6"/>
        <v>44498</v>
      </c>
      <c r="V32" s="37" t="s">
        <v>89</v>
      </c>
      <c r="W32" s="35">
        <v>29</v>
      </c>
      <c r="X32" s="36">
        <f t="shared" si="7"/>
        <v>44529</v>
      </c>
      <c r="Y32" s="37" t="s">
        <v>89</v>
      </c>
      <c r="Z32" s="29">
        <v>29</v>
      </c>
      <c r="AA32" s="30">
        <f t="shared" si="8"/>
        <v>44559</v>
      </c>
      <c r="AB32" s="64" t="s">
        <v>176</v>
      </c>
      <c r="AC32" s="32">
        <v>29</v>
      </c>
      <c r="AD32" s="33">
        <f t="shared" si="9"/>
        <v>44590</v>
      </c>
      <c r="AE32" s="59"/>
      <c r="AF32" s="35"/>
      <c r="AG32" s="36"/>
      <c r="AH32" s="79"/>
      <c r="AI32" s="29">
        <v>29</v>
      </c>
      <c r="AJ32" s="30">
        <f t="shared" si="11"/>
        <v>44649</v>
      </c>
      <c r="AK32" s="49"/>
    </row>
    <row r="33" spans="2:37" ht="29.25" customHeight="1">
      <c r="B33" s="35">
        <v>30</v>
      </c>
      <c r="C33" s="23">
        <f t="shared" si="0"/>
        <v>44316</v>
      </c>
      <c r="D33" s="37" t="s">
        <v>177</v>
      </c>
      <c r="E33" s="32">
        <v>30</v>
      </c>
      <c r="F33" s="20">
        <f t="shared" si="1"/>
        <v>44346</v>
      </c>
      <c r="G33" s="53"/>
      <c r="H33" s="35">
        <v>30</v>
      </c>
      <c r="I33" s="23">
        <f t="shared" si="2"/>
        <v>44377</v>
      </c>
      <c r="J33" s="73" t="s">
        <v>89</v>
      </c>
      <c r="K33" s="29">
        <v>30</v>
      </c>
      <c r="L33" s="17">
        <f t="shared" si="3"/>
        <v>44407</v>
      </c>
      <c r="M33" s="52"/>
      <c r="N33" s="29">
        <v>30</v>
      </c>
      <c r="O33" s="17">
        <f t="shared" si="4"/>
        <v>44438</v>
      </c>
      <c r="P33" s="49"/>
      <c r="Q33" s="35">
        <v>30</v>
      </c>
      <c r="R33" s="23">
        <f t="shared" si="5"/>
        <v>44469</v>
      </c>
      <c r="S33" s="37" t="s">
        <v>178</v>
      </c>
      <c r="T33" s="32">
        <v>30</v>
      </c>
      <c r="U33" s="20">
        <f t="shared" si="6"/>
        <v>44499</v>
      </c>
      <c r="V33" s="46"/>
      <c r="W33" s="35">
        <v>30</v>
      </c>
      <c r="X33" s="23">
        <f t="shared" si="7"/>
        <v>44530</v>
      </c>
      <c r="Y33" s="37" t="s">
        <v>179</v>
      </c>
      <c r="Z33" s="29">
        <v>30</v>
      </c>
      <c r="AA33" s="17">
        <f t="shared" si="8"/>
        <v>44560</v>
      </c>
      <c r="AB33" s="64" t="s">
        <v>176</v>
      </c>
      <c r="AC33" s="32">
        <v>30</v>
      </c>
      <c r="AD33" s="20">
        <f t="shared" si="9"/>
        <v>44591</v>
      </c>
      <c r="AE33" s="45"/>
      <c r="AF33" s="35"/>
      <c r="AG33" s="23"/>
      <c r="AH33" s="62"/>
      <c r="AI33" s="29">
        <v>30</v>
      </c>
      <c r="AJ33" s="17">
        <f t="shared" si="11"/>
        <v>44650</v>
      </c>
      <c r="AK33" s="47"/>
    </row>
    <row r="34" spans="2:37" ht="29.25" customHeight="1" thickBot="1">
      <c r="B34" s="96"/>
      <c r="C34" s="97"/>
      <c r="D34" s="98"/>
      <c r="E34" s="96">
        <v>31</v>
      </c>
      <c r="F34" s="97">
        <f t="shared" si="1"/>
        <v>44347</v>
      </c>
      <c r="G34" s="99" t="s">
        <v>180</v>
      </c>
      <c r="H34" s="96"/>
      <c r="I34" s="97"/>
      <c r="J34" s="100"/>
      <c r="K34" s="101">
        <v>31</v>
      </c>
      <c r="L34" s="102">
        <f t="shared" si="3"/>
        <v>44408</v>
      </c>
      <c r="M34" s="103"/>
      <c r="N34" s="108">
        <v>31</v>
      </c>
      <c r="O34" s="109">
        <f t="shared" si="4"/>
        <v>44439</v>
      </c>
      <c r="P34" s="175"/>
      <c r="Q34" s="96"/>
      <c r="R34" s="97"/>
      <c r="S34" s="98"/>
      <c r="T34" s="101">
        <v>31</v>
      </c>
      <c r="U34" s="102">
        <f t="shared" si="6"/>
        <v>44500</v>
      </c>
      <c r="V34" s="107"/>
      <c r="W34" s="96"/>
      <c r="X34" s="97"/>
      <c r="Y34" s="98"/>
      <c r="Z34" s="108">
        <v>31</v>
      </c>
      <c r="AA34" s="109">
        <f t="shared" si="8"/>
        <v>44561</v>
      </c>
      <c r="AB34" s="110" t="s">
        <v>176</v>
      </c>
      <c r="AC34" s="96">
        <v>31</v>
      </c>
      <c r="AD34" s="97">
        <f t="shared" si="9"/>
        <v>44592</v>
      </c>
      <c r="AE34" s="99"/>
      <c r="AF34" s="96"/>
      <c r="AG34" s="97"/>
      <c r="AH34" s="100"/>
      <c r="AI34" s="108">
        <v>31</v>
      </c>
      <c r="AJ34" s="109">
        <f t="shared" si="11"/>
        <v>44651</v>
      </c>
      <c r="AK34" s="111"/>
    </row>
    <row r="35" spans="2:37" ht="15" customHeight="1">
      <c r="B35" s="201" t="s">
        <v>182</v>
      </c>
      <c r="C35" s="202"/>
      <c r="D35" s="112" t="s">
        <v>183</v>
      </c>
      <c r="E35" s="203"/>
      <c r="F35" s="204"/>
      <c r="G35" s="113" t="s">
        <v>184</v>
      </c>
      <c r="H35" s="204"/>
      <c r="I35" s="204"/>
      <c r="J35" s="113" t="s">
        <v>185</v>
      </c>
      <c r="K35" s="201"/>
      <c r="L35" s="202"/>
      <c r="M35" s="113" t="s">
        <v>186</v>
      </c>
      <c r="N35" s="203"/>
      <c r="O35" s="204"/>
      <c r="P35" s="112" t="s">
        <v>261</v>
      </c>
      <c r="Q35" s="114"/>
      <c r="R35" s="115"/>
      <c r="S35" s="113" t="s">
        <v>188</v>
      </c>
      <c r="T35" s="202"/>
      <c r="U35" s="202"/>
      <c r="V35" s="113" t="s">
        <v>189</v>
      </c>
      <c r="W35" s="203"/>
      <c r="X35" s="204"/>
      <c r="Y35" s="113" t="s">
        <v>188</v>
      </c>
      <c r="Z35" s="203"/>
      <c r="AA35" s="204"/>
      <c r="AB35" s="113" t="s">
        <v>184</v>
      </c>
      <c r="AC35" s="201"/>
      <c r="AD35" s="202"/>
      <c r="AE35" s="113" t="s">
        <v>190</v>
      </c>
      <c r="AF35" s="203"/>
      <c r="AG35" s="204"/>
      <c r="AH35" s="113" t="s">
        <v>184</v>
      </c>
      <c r="AI35" s="203"/>
      <c r="AJ35" s="204"/>
      <c r="AK35" s="112" t="s">
        <v>191</v>
      </c>
    </row>
    <row r="36" spans="2:37" ht="15.75" customHeight="1">
      <c r="B36" s="116"/>
      <c r="C36" s="117"/>
      <c r="D36" s="118" t="s">
        <v>192</v>
      </c>
      <c r="E36" s="119"/>
      <c r="F36" s="120"/>
      <c r="G36" s="121" t="s">
        <v>193</v>
      </c>
      <c r="H36" s="122"/>
      <c r="I36" s="120"/>
      <c r="J36" s="123" t="s">
        <v>194</v>
      </c>
      <c r="K36" s="124"/>
      <c r="L36" s="125"/>
      <c r="M36" s="126" t="s">
        <v>195</v>
      </c>
      <c r="N36" s="127"/>
      <c r="O36" s="120"/>
      <c r="P36" s="128"/>
      <c r="Q36" s="119"/>
      <c r="R36" s="120"/>
      <c r="S36" s="121" t="s">
        <v>196</v>
      </c>
      <c r="T36" s="124"/>
      <c r="U36" s="125"/>
      <c r="V36" s="129" t="s">
        <v>197</v>
      </c>
      <c r="W36" s="119"/>
      <c r="X36" s="120"/>
      <c r="Y36" s="123" t="s">
        <v>198</v>
      </c>
      <c r="Z36" s="127"/>
      <c r="AA36" s="120"/>
      <c r="AB36" s="123" t="s">
        <v>199</v>
      </c>
      <c r="AC36" s="124"/>
      <c r="AD36" s="125"/>
      <c r="AE36" s="130" t="s">
        <v>200</v>
      </c>
      <c r="AF36" s="119"/>
      <c r="AG36" s="120"/>
      <c r="AH36" s="123" t="s">
        <v>201</v>
      </c>
      <c r="AI36" s="205" t="s">
        <v>267</v>
      </c>
      <c r="AJ36" s="206"/>
      <c r="AK36" s="207"/>
    </row>
    <row r="37" spans="2:37" ht="15.75" customHeight="1">
      <c r="B37" s="116"/>
      <c r="C37" s="117"/>
      <c r="D37" s="118" t="s">
        <v>203</v>
      </c>
      <c r="E37" s="119"/>
      <c r="F37" s="120"/>
      <c r="G37" s="131" t="s">
        <v>204</v>
      </c>
      <c r="H37" s="122"/>
      <c r="I37" s="120"/>
      <c r="J37" s="126" t="s">
        <v>205</v>
      </c>
      <c r="K37" s="124"/>
      <c r="L37" s="125"/>
      <c r="M37" s="123" t="s">
        <v>206</v>
      </c>
      <c r="N37" s="127"/>
      <c r="O37" s="120"/>
      <c r="P37" s="132" t="s">
        <v>207</v>
      </c>
      <c r="Q37" s="119"/>
      <c r="R37" s="120"/>
      <c r="S37" s="118" t="s">
        <v>208</v>
      </c>
      <c r="T37" s="124"/>
      <c r="U37" s="125"/>
      <c r="V37" s="129" t="s">
        <v>209</v>
      </c>
      <c r="W37" s="119"/>
      <c r="X37" s="120"/>
      <c r="Y37" s="126" t="s">
        <v>210</v>
      </c>
      <c r="Z37" s="127"/>
      <c r="AA37" s="120"/>
      <c r="AB37" s="123" t="s">
        <v>211</v>
      </c>
      <c r="AC37" s="124"/>
      <c r="AD37" s="125"/>
      <c r="AE37" s="123" t="s">
        <v>212</v>
      </c>
      <c r="AF37" s="119"/>
      <c r="AG37" s="120"/>
      <c r="AH37" s="123" t="s">
        <v>213</v>
      </c>
      <c r="AI37" s="205" t="s">
        <v>214</v>
      </c>
      <c r="AJ37" s="206"/>
      <c r="AK37" s="207"/>
    </row>
    <row r="38" spans="2:37" ht="15.75" customHeight="1">
      <c r="B38" s="116"/>
      <c r="C38" s="117"/>
      <c r="D38" s="118" t="s">
        <v>215</v>
      </c>
      <c r="E38" s="119"/>
      <c r="F38" s="120"/>
      <c r="G38" s="118" t="s">
        <v>216</v>
      </c>
      <c r="H38" s="122"/>
      <c r="I38" s="120"/>
      <c r="J38" s="130" t="s">
        <v>217</v>
      </c>
      <c r="K38" s="124"/>
      <c r="L38" s="125"/>
      <c r="M38" s="133" t="s">
        <v>218</v>
      </c>
      <c r="N38" s="127"/>
      <c r="O38" s="120"/>
      <c r="P38" s="121" t="s">
        <v>211</v>
      </c>
      <c r="Q38" s="119"/>
      <c r="R38" s="120"/>
      <c r="S38" s="118" t="s">
        <v>219</v>
      </c>
      <c r="T38" s="124"/>
      <c r="U38" s="125"/>
      <c r="V38" s="129" t="s">
        <v>220</v>
      </c>
      <c r="W38" s="119"/>
      <c r="X38" s="120"/>
      <c r="Y38" s="133" t="s">
        <v>221</v>
      </c>
      <c r="Z38" s="127"/>
      <c r="AA38" s="120"/>
      <c r="AB38" s="126"/>
      <c r="AC38" s="124"/>
      <c r="AD38" s="125"/>
      <c r="AE38" s="123" t="s">
        <v>222</v>
      </c>
      <c r="AF38" s="119"/>
      <c r="AG38" s="120"/>
      <c r="AH38" s="126" t="s">
        <v>223</v>
      </c>
      <c r="AI38" s="208" t="s">
        <v>268</v>
      </c>
      <c r="AJ38" s="209"/>
      <c r="AK38" s="210"/>
    </row>
    <row r="39" spans="2:37" ht="15.75" customHeight="1">
      <c r="B39" s="116"/>
      <c r="C39" s="117"/>
      <c r="D39" s="118" t="s">
        <v>225</v>
      </c>
      <c r="E39" s="119"/>
      <c r="F39" s="120"/>
      <c r="G39" s="118" t="s">
        <v>226</v>
      </c>
      <c r="H39" s="122"/>
      <c r="I39" s="120"/>
      <c r="J39" s="123" t="s">
        <v>227</v>
      </c>
      <c r="K39" s="124"/>
      <c r="L39" s="125"/>
      <c r="M39" s="123" t="s">
        <v>228</v>
      </c>
      <c r="N39" s="127"/>
      <c r="O39" s="120"/>
      <c r="P39" s="118"/>
      <c r="Q39" s="119"/>
      <c r="R39" s="120"/>
      <c r="S39" s="121" t="s">
        <v>211</v>
      </c>
      <c r="T39" s="124"/>
      <c r="U39" s="125"/>
      <c r="V39" s="129" t="s">
        <v>229</v>
      </c>
      <c r="W39" s="119"/>
      <c r="X39" s="120"/>
      <c r="Y39" s="134" t="s">
        <v>230</v>
      </c>
      <c r="Z39" s="127"/>
      <c r="AA39" s="120"/>
      <c r="AB39" s="130"/>
      <c r="AC39" s="124"/>
      <c r="AD39" s="125"/>
      <c r="AE39" s="126" t="s">
        <v>238</v>
      </c>
      <c r="AF39" s="119"/>
      <c r="AG39" s="120"/>
      <c r="AH39" s="126" t="s">
        <v>232</v>
      </c>
      <c r="AI39" s="208"/>
      <c r="AJ39" s="209"/>
      <c r="AK39" s="210"/>
    </row>
    <row r="40" spans="2:37" ht="15.75" customHeight="1">
      <c r="B40" s="116"/>
      <c r="C40" s="117"/>
      <c r="D40" s="118" t="s">
        <v>233</v>
      </c>
      <c r="E40" s="119"/>
      <c r="F40" s="120"/>
      <c r="G40" s="118" t="s">
        <v>234</v>
      </c>
      <c r="H40" s="122"/>
      <c r="I40" s="120"/>
      <c r="J40" s="123" t="s">
        <v>211</v>
      </c>
      <c r="K40" s="124"/>
      <c r="L40" s="125"/>
      <c r="M40" s="121" t="s">
        <v>235</v>
      </c>
      <c r="N40" s="127"/>
      <c r="O40" s="120"/>
      <c r="P40" s="118"/>
      <c r="Q40" s="119"/>
      <c r="R40" s="120"/>
      <c r="S40" s="118"/>
      <c r="T40" s="124"/>
      <c r="U40" s="125"/>
      <c r="V40" s="129" t="s">
        <v>236</v>
      </c>
      <c r="W40" s="119"/>
      <c r="X40" s="120"/>
      <c r="Y40" s="123" t="s">
        <v>237</v>
      </c>
      <c r="Z40" s="127"/>
      <c r="AA40" s="120"/>
      <c r="AB40" s="130"/>
      <c r="AC40" s="124"/>
      <c r="AD40" s="125"/>
      <c r="AE40" s="126" t="s">
        <v>243</v>
      </c>
      <c r="AF40" s="119"/>
      <c r="AG40" s="120"/>
      <c r="AH40" s="133" t="s">
        <v>239</v>
      </c>
      <c r="AI40" s="135"/>
      <c r="AJ40" s="136"/>
      <c r="AK40" s="121" t="s">
        <v>240</v>
      </c>
    </row>
    <row r="41" spans="2:37" ht="15.75" customHeight="1">
      <c r="B41" s="116"/>
      <c r="C41" s="117"/>
      <c r="D41" s="118" t="s">
        <v>241</v>
      </c>
      <c r="E41" s="119"/>
      <c r="F41" s="120"/>
      <c r="G41" s="137" t="s">
        <v>242</v>
      </c>
      <c r="H41" s="122"/>
      <c r="I41" s="120"/>
      <c r="J41" s="130"/>
      <c r="K41" s="124"/>
      <c r="L41" s="125"/>
      <c r="M41" s="123" t="s">
        <v>211</v>
      </c>
      <c r="N41" s="127"/>
      <c r="O41" s="120"/>
      <c r="P41" s="118"/>
      <c r="Q41" s="119"/>
      <c r="R41" s="120"/>
      <c r="S41" s="118"/>
      <c r="T41" s="124"/>
      <c r="U41" s="125"/>
      <c r="V41" s="123" t="s">
        <v>211</v>
      </c>
      <c r="W41" s="119"/>
      <c r="X41" s="120"/>
      <c r="Y41" s="123" t="s">
        <v>211</v>
      </c>
      <c r="Z41" s="127"/>
      <c r="AA41" s="120"/>
      <c r="AB41" s="130"/>
      <c r="AC41" s="124"/>
      <c r="AD41" s="125"/>
      <c r="AE41" s="133" t="s">
        <v>245</v>
      </c>
      <c r="AF41" s="119"/>
      <c r="AG41" s="120"/>
      <c r="AH41" s="123" t="s">
        <v>211</v>
      </c>
      <c r="AI41" s="138"/>
      <c r="AJ41" s="139"/>
      <c r="AK41" s="123" t="s">
        <v>211</v>
      </c>
    </row>
    <row r="42" spans="2:37" ht="15.75" customHeight="1">
      <c r="B42" s="116"/>
      <c r="C42" s="117"/>
      <c r="D42" s="118" t="s">
        <v>244</v>
      </c>
      <c r="E42" s="119"/>
      <c r="F42" s="120"/>
      <c r="G42" s="118" t="s">
        <v>211</v>
      </c>
      <c r="H42" s="122"/>
      <c r="I42" s="120"/>
      <c r="J42" s="130"/>
      <c r="K42" s="124"/>
      <c r="L42" s="125"/>
      <c r="M42" s="121"/>
      <c r="N42" s="127"/>
      <c r="O42" s="120"/>
      <c r="P42" s="118"/>
      <c r="Q42" s="119"/>
      <c r="R42" s="120"/>
      <c r="S42" s="118"/>
      <c r="T42" s="124"/>
      <c r="U42" s="125"/>
      <c r="V42" s="129"/>
      <c r="W42" s="119"/>
      <c r="X42" s="120"/>
      <c r="Y42" s="123"/>
      <c r="Z42" s="127"/>
      <c r="AA42" s="120"/>
      <c r="AB42" s="130"/>
      <c r="AC42" s="124"/>
      <c r="AD42" s="125"/>
      <c r="AE42" s="123" t="s">
        <v>211</v>
      </c>
      <c r="AF42" s="119"/>
      <c r="AG42" s="120"/>
      <c r="AH42" s="123"/>
      <c r="AI42" s="138"/>
      <c r="AJ42" s="139"/>
      <c r="AK42" s="130"/>
    </row>
    <row r="43" spans="2:37" ht="15.75" customHeight="1">
      <c r="B43" s="116"/>
      <c r="C43" s="117"/>
      <c r="D43" s="118" t="s">
        <v>246</v>
      </c>
      <c r="E43" s="119"/>
      <c r="F43" s="120"/>
      <c r="G43" s="118"/>
      <c r="H43" s="122"/>
      <c r="I43" s="120"/>
      <c r="J43" s="130"/>
      <c r="K43" s="124"/>
      <c r="L43" s="125"/>
      <c r="M43" s="123"/>
      <c r="N43" s="127"/>
      <c r="O43" s="120"/>
      <c r="P43" s="118"/>
      <c r="Q43" s="119"/>
      <c r="R43" s="120"/>
      <c r="S43" s="118"/>
      <c r="T43" s="124"/>
      <c r="U43" s="125"/>
      <c r="V43" s="129"/>
      <c r="W43" s="119"/>
      <c r="X43" s="120"/>
      <c r="Y43" s="123"/>
      <c r="Z43" s="127"/>
      <c r="AA43" s="120"/>
      <c r="AB43" s="130"/>
      <c r="AC43" s="124"/>
      <c r="AD43" s="125"/>
      <c r="AE43" s="123"/>
      <c r="AF43" s="119"/>
      <c r="AG43" s="120"/>
      <c r="AH43" s="123"/>
      <c r="AI43" s="138"/>
      <c r="AJ43" s="139"/>
      <c r="AK43" s="130"/>
    </row>
    <row r="44" spans="2:37" ht="15.75" customHeight="1">
      <c r="B44" s="116"/>
      <c r="C44" s="117"/>
      <c r="D44" s="140" t="s">
        <v>247</v>
      </c>
      <c r="E44" s="119"/>
      <c r="F44" s="120"/>
      <c r="G44" s="118"/>
      <c r="H44" s="122"/>
      <c r="I44" s="120"/>
      <c r="J44" s="130"/>
      <c r="K44" s="124"/>
      <c r="L44" s="125"/>
      <c r="M44" s="123"/>
      <c r="N44" s="127"/>
      <c r="O44" s="120"/>
      <c r="P44" s="118"/>
      <c r="Q44" s="119"/>
      <c r="R44" s="120"/>
      <c r="S44" s="118"/>
      <c r="T44" s="124"/>
      <c r="U44" s="125"/>
      <c r="V44" s="129"/>
      <c r="W44" s="119"/>
      <c r="X44" s="120"/>
      <c r="Y44" s="123"/>
      <c r="Z44" s="127"/>
      <c r="AA44" s="120"/>
      <c r="AB44" s="130"/>
      <c r="AC44" s="124"/>
      <c r="AD44" s="125"/>
      <c r="AE44" s="133"/>
      <c r="AF44" s="119"/>
      <c r="AG44" s="120"/>
      <c r="AH44" s="123"/>
      <c r="AI44" s="138"/>
      <c r="AJ44" s="139"/>
      <c r="AK44" s="130"/>
    </row>
    <row r="45" spans="2:37" ht="15.75" customHeight="1">
      <c r="B45" s="116"/>
      <c r="C45" s="117"/>
      <c r="D45" s="141" t="s">
        <v>248</v>
      </c>
      <c r="E45" s="119"/>
      <c r="F45" s="120"/>
      <c r="G45" s="118"/>
      <c r="H45" s="122"/>
      <c r="I45" s="120"/>
      <c r="J45" s="130"/>
      <c r="K45" s="124"/>
      <c r="L45" s="125"/>
      <c r="M45" s="123"/>
      <c r="N45" s="127"/>
      <c r="O45" s="120"/>
      <c r="P45" s="118"/>
      <c r="Q45" s="119"/>
      <c r="R45" s="120"/>
      <c r="S45" s="118"/>
      <c r="T45" s="124"/>
      <c r="U45" s="125"/>
      <c r="V45" s="142"/>
      <c r="W45" s="119"/>
      <c r="X45" s="120"/>
      <c r="Y45" s="123"/>
      <c r="Z45" s="127"/>
      <c r="AA45" s="120"/>
      <c r="AB45" s="130"/>
      <c r="AC45" s="124"/>
      <c r="AD45" s="125"/>
      <c r="AE45" s="126"/>
      <c r="AF45" s="119"/>
      <c r="AG45" s="120"/>
      <c r="AH45" s="123"/>
      <c r="AI45" s="138"/>
      <c r="AJ45" s="139"/>
      <c r="AK45" s="130"/>
    </row>
    <row r="46" spans="2:37" ht="15.75" customHeight="1" thickBot="1">
      <c r="B46" s="143"/>
      <c r="C46" s="144"/>
      <c r="D46" s="145" t="s">
        <v>211</v>
      </c>
      <c r="E46" s="146"/>
      <c r="F46" s="147"/>
      <c r="G46" s="148"/>
      <c r="H46" s="149"/>
      <c r="I46" s="147"/>
      <c r="J46" s="150"/>
      <c r="K46" s="151"/>
      <c r="L46" s="152"/>
      <c r="M46" s="153"/>
      <c r="N46" s="154"/>
      <c r="O46" s="147"/>
      <c r="P46" s="155"/>
      <c r="Q46" s="146"/>
      <c r="R46" s="147"/>
      <c r="S46" s="156"/>
      <c r="T46" s="151"/>
      <c r="U46" s="152"/>
      <c r="V46" s="150"/>
      <c r="W46" s="146"/>
      <c r="X46" s="147"/>
      <c r="Y46" s="157"/>
      <c r="Z46" s="154"/>
      <c r="AA46" s="147"/>
      <c r="AB46" s="153"/>
      <c r="AC46" s="151"/>
      <c r="AD46" s="152"/>
      <c r="AE46" s="158"/>
      <c r="AF46" s="146"/>
      <c r="AG46" s="147"/>
      <c r="AH46" s="153"/>
      <c r="AI46" s="211"/>
      <c r="AJ46" s="212"/>
      <c r="AK46" s="213"/>
    </row>
    <row r="47" spans="2:37" ht="15.75" customHeight="1">
      <c r="B47" s="117"/>
      <c r="C47" s="117"/>
      <c r="D47" s="159"/>
      <c r="E47" s="122"/>
      <c r="F47" s="120"/>
      <c r="G47" s="159"/>
      <c r="H47" s="122"/>
      <c r="I47" s="120"/>
      <c r="J47" s="159"/>
      <c r="K47" s="159"/>
      <c r="L47" s="125"/>
      <c r="M47" s="159"/>
      <c r="N47" s="122"/>
      <c r="O47" s="120"/>
      <c r="P47" s="159"/>
      <c r="Q47" s="122"/>
      <c r="R47" s="120"/>
      <c r="S47" s="159"/>
      <c r="T47" s="159"/>
      <c r="U47" s="125"/>
      <c r="V47" s="159"/>
      <c r="W47" s="122"/>
      <c r="X47" s="120"/>
      <c r="Y47" s="159"/>
      <c r="Z47" s="122"/>
      <c r="AA47" s="120"/>
      <c r="AB47" s="159"/>
      <c r="AC47" s="122"/>
      <c r="AD47" s="120"/>
      <c r="AE47" s="159"/>
      <c r="AF47" s="122"/>
      <c r="AG47" s="120"/>
      <c r="AH47" s="159"/>
      <c r="AI47" s="122"/>
      <c r="AJ47" s="120"/>
      <c r="AK47" s="159"/>
    </row>
    <row r="48" spans="2:37" ht="15.75" customHeight="1">
      <c r="B48" s="117"/>
      <c r="C48" s="117"/>
      <c r="D48" s="159"/>
      <c r="E48" s="122"/>
      <c r="F48" s="120"/>
      <c r="H48" s="122"/>
      <c r="I48" s="120"/>
      <c r="J48" s="160"/>
      <c r="K48" s="214" t="s">
        <v>249</v>
      </c>
      <c r="L48" s="214"/>
      <c r="M48" s="160"/>
      <c r="N48" s="120"/>
      <c r="O48" s="120"/>
      <c r="P48" s="161"/>
      <c r="Q48" s="122"/>
      <c r="R48" s="120"/>
      <c r="S48" s="159"/>
      <c r="T48" s="159"/>
      <c r="U48" s="125"/>
      <c r="V48" s="160"/>
      <c r="W48" s="122"/>
      <c r="X48" s="120"/>
      <c r="Y48" s="160"/>
      <c r="Z48" s="120"/>
      <c r="AA48" s="120"/>
      <c r="AB48" s="160"/>
      <c r="AC48" s="159"/>
      <c r="AD48" s="125"/>
      <c r="AE48" s="160"/>
      <c r="AF48" s="122"/>
      <c r="AG48" s="120"/>
      <c r="AH48" s="160"/>
      <c r="AI48" s="139"/>
      <c r="AJ48" s="139"/>
      <c r="AK48" s="160"/>
    </row>
    <row r="49" spans="2:37" ht="15.75" customHeight="1">
      <c r="B49" s="117"/>
      <c r="C49" s="117"/>
      <c r="D49" s="159"/>
      <c r="E49" s="122"/>
      <c r="F49" s="120"/>
      <c r="H49" s="122"/>
      <c r="I49" s="120"/>
      <c r="J49" s="160"/>
      <c r="K49" s="159"/>
      <c r="L49" s="125"/>
      <c r="M49" s="160"/>
      <c r="N49" s="120"/>
      <c r="O49" s="120"/>
      <c r="P49" s="161"/>
      <c r="Q49" s="122"/>
      <c r="R49" s="120"/>
      <c r="S49" s="159"/>
      <c r="T49" s="159"/>
      <c r="U49" s="125"/>
      <c r="V49" s="160"/>
      <c r="W49" s="122"/>
      <c r="X49" s="120"/>
      <c r="Y49" s="160"/>
      <c r="Z49" s="120"/>
      <c r="AA49" s="120"/>
      <c r="AB49" s="160"/>
      <c r="AC49" s="159"/>
      <c r="AD49" s="125"/>
      <c r="AE49" s="160"/>
      <c r="AF49" s="122"/>
      <c r="AG49" s="120"/>
      <c r="AH49" s="160"/>
      <c r="AI49" s="139"/>
      <c r="AJ49" s="139"/>
      <c r="AK49" s="160"/>
    </row>
    <row r="50" spans="2:37" ht="15.75" customHeight="1">
      <c r="B50" s="117"/>
      <c r="C50" s="117"/>
      <c r="E50" s="122"/>
      <c r="F50" s="120"/>
      <c r="G50" s="160"/>
      <c r="H50" s="122"/>
      <c r="I50" s="120"/>
      <c r="J50" s="160"/>
      <c r="K50" s="159"/>
      <c r="L50" s="125"/>
      <c r="M50" s="160"/>
      <c r="N50" s="120"/>
      <c r="O50" s="120"/>
      <c r="P50" s="161"/>
      <c r="Q50" s="122"/>
      <c r="R50" s="120"/>
      <c r="S50" s="159"/>
      <c r="T50" s="159"/>
      <c r="U50" s="125"/>
      <c r="V50" s="160"/>
      <c r="W50" s="122"/>
      <c r="X50" s="120"/>
      <c r="Y50" s="160"/>
      <c r="Z50" s="120"/>
      <c r="AA50" s="120"/>
      <c r="AB50" s="160"/>
      <c r="AC50" s="159"/>
      <c r="AD50" s="125"/>
      <c r="AE50" s="160"/>
      <c r="AF50" s="122"/>
      <c r="AG50" s="120"/>
      <c r="AH50" s="160"/>
      <c r="AI50" s="139"/>
      <c r="AJ50" s="139"/>
      <c r="AK50" s="160"/>
    </row>
    <row r="51" spans="2:37" ht="15.75" customHeight="1">
      <c r="B51" s="117"/>
      <c r="C51" s="117"/>
      <c r="E51" s="122"/>
      <c r="F51" s="120"/>
      <c r="G51" s="160"/>
      <c r="H51" s="122"/>
      <c r="I51" s="120"/>
      <c r="J51" s="160"/>
      <c r="K51" s="159"/>
      <c r="L51" s="125"/>
      <c r="M51" s="160"/>
      <c r="N51" s="120"/>
      <c r="O51" s="120"/>
      <c r="P51" s="161"/>
      <c r="Q51" s="122"/>
      <c r="R51" s="120"/>
      <c r="S51" s="159"/>
      <c r="T51" s="159"/>
      <c r="U51" s="125"/>
      <c r="V51" s="160"/>
      <c r="W51" s="122"/>
      <c r="X51" s="120"/>
      <c r="Y51" s="160"/>
      <c r="Z51" s="120"/>
      <c r="AA51" s="120"/>
      <c r="AB51" s="160"/>
      <c r="AC51" s="159"/>
      <c r="AD51" s="125"/>
      <c r="AE51" s="160"/>
      <c r="AF51" s="122"/>
      <c r="AG51" s="120"/>
      <c r="AH51" s="160"/>
      <c r="AI51" s="139"/>
      <c r="AJ51" s="139"/>
      <c r="AK51" s="160"/>
    </row>
    <row r="52" spans="4:37" ht="15.75" customHeight="1">
      <c r="D52" s="159"/>
      <c r="G52" s="160"/>
      <c r="J52" s="160"/>
      <c r="V52" s="160"/>
      <c r="Y52" s="162"/>
      <c r="AB52" s="159"/>
      <c r="AE52" s="162"/>
      <c r="AH52" s="163"/>
      <c r="AK52" s="164"/>
    </row>
    <row r="53" spans="4:34" ht="15.75" customHeight="1">
      <c r="D53" s="159"/>
      <c r="G53" s="142"/>
      <c r="J53" s="160"/>
      <c r="M53" s="159"/>
      <c r="N53" s="165"/>
      <c r="O53" s="165"/>
      <c r="P53" s="166"/>
      <c r="V53" s="142"/>
      <c r="Y53" s="162"/>
      <c r="AB53" s="159"/>
      <c r="AE53" s="162"/>
      <c r="AH53" s="163"/>
    </row>
    <row r="54" spans="4:34" ht="15.75" customHeight="1" thickBot="1">
      <c r="D54" s="159"/>
      <c r="G54" s="142"/>
      <c r="J54" s="160"/>
      <c r="M54" s="159"/>
      <c r="V54" s="142"/>
      <c r="Y54" s="162"/>
      <c r="AB54" s="159"/>
      <c r="AE54" s="162"/>
      <c r="AH54" s="164"/>
    </row>
    <row r="55" spans="2:34" ht="15.75" customHeight="1" thickBot="1">
      <c r="B55" s="215" t="s">
        <v>250</v>
      </c>
      <c r="C55" s="216"/>
      <c r="D55" s="159"/>
      <c r="G55" s="142"/>
      <c r="M55" s="159"/>
      <c r="V55" s="142"/>
      <c r="Y55" s="162"/>
      <c r="AB55" s="159"/>
      <c r="AH55" s="164"/>
    </row>
    <row r="56" spans="2:34" ht="15.75" customHeight="1" thickBot="1">
      <c r="B56" s="167">
        <v>3</v>
      </c>
      <c r="C56" s="168" t="s">
        <v>251</v>
      </c>
      <c r="D56" s="169">
        <f>B56+2018</f>
        <v>2021</v>
      </c>
      <c r="G56" s="142"/>
      <c r="M56" s="159"/>
      <c r="V56" s="142"/>
      <c r="AB56" s="159"/>
      <c r="AH56" s="164"/>
    </row>
    <row r="57" spans="2:38" ht="15.75" customHeight="1">
      <c r="B57" s="10">
        <v>4</v>
      </c>
      <c r="C57" s="170" t="s">
        <v>252</v>
      </c>
      <c r="D57" s="170"/>
      <c r="E57" s="10">
        <v>5</v>
      </c>
      <c r="F57" s="170" t="s">
        <v>252</v>
      </c>
      <c r="G57" s="170"/>
      <c r="H57" s="10">
        <v>6</v>
      </c>
      <c r="I57" s="170" t="s">
        <v>252</v>
      </c>
      <c r="J57" s="170"/>
      <c r="K57" s="10">
        <v>7</v>
      </c>
      <c r="L57" s="170" t="s">
        <v>252</v>
      </c>
      <c r="M57" s="170"/>
      <c r="N57" s="10">
        <v>8</v>
      </c>
      <c r="O57" s="170" t="s">
        <v>252</v>
      </c>
      <c r="P57" s="10"/>
      <c r="Q57" s="10">
        <v>9</v>
      </c>
      <c r="R57" s="170" t="s">
        <v>252</v>
      </c>
      <c r="S57" s="170"/>
      <c r="T57" s="10">
        <v>10</v>
      </c>
      <c r="U57" s="170" t="s">
        <v>252</v>
      </c>
      <c r="V57" s="170"/>
      <c r="W57" s="10">
        <v>11</v>
      </c>
      <c r="X57" s="170" t="s">
        <v>252</v>
      </c>
      <c r="Y57" s="170"/>
      <c r="Z57" s="10">
        <v>12</v>
      </c>
      <c r="AA57" s="170" t="s">
        <v>252</v>
      </c>
      <c r="AB57" s="170"/>
      <c r="AC57" s="10">
        <v>1</v>
      </c>
      <c r="AD57" s="170" t="s">
        <v>252</v>
      </c>
      <c r="AE57" s="170"/>
      <c r="AF57" s="10">
        <v>2</v>
      </c>
      <c r="AG57" s="170" t="s">
        <v>252</v>
      </c>
      <c r="AH57" s="170"/>
      <c r="AI57" s="10">
        <v>3</v>
      </c>
      <c r="AJ57" s="170" t="s">
        <v>252</v>
      </c>
      <c r="AK57" s="170"/>
      <c r="AL57" s="10"/>
    </row>
    <row r="58" spans="2:38" ht="15.75" customHeight="1">
      <c r="B58" s="171"/>
      <c r="C58" s="171">
        <f>COUNTIF(C4:C34,"月")+COUNTIF(C4:C34,"火")+COUNTIF(C4:C34,"水")+COUNTIF(C4:C34,"木")+COUNTIF(C4:C34,"金")</f>
        <v>0</v>
      </c>
      <c r="D58" s="172"/>
      <c r="E58" s="172"/>
      <c r="F58" s="171">
        <f>COUNTIF(F4:F34,"月")+COUNTIF(F4:F34,"火")+COUNTIF(F4:F34,"水")+COUNTIF(F4:F34,"木")+COUNTIF(F4:F34,"金")</f>
        <v>0</v>
      </c>
      <c r="G58" s="172"/>
      <c r="H58" s="172"/>
      <c r="I58" s="171">
        <f>COUNTIF(I4:I34,"月")+COUNTIF(I4:I34,"火")+COUNTIF(I4:I34,"水")+COUNTIF(I4:I34,"木")+COUNTIF(I4:I34,"金")+COUNTIF(I4:I34,"日")</f>
        <v>0</v>
      </c>
      <c r="J58" s="172"/>
      <c r="K58" s="172"/>
      <c r="L58" s="171">
        <f>COUNTIF(L4:L34,"月")+COUNTIF(L4:L34,"火")+COUNTIF(L4:L34,"水")+COUNTIF(L4:L34,"木")+COUNTIF(L4:L34,"金")</f>
        <v>0</v>
      </c>
      <c r="M58" s="173"/>
      <c r="N58" s="171"/>
      <c r="O58" s="171"/>
      <c r="P58" s="172"/>
      <c r="Q58" s="172"/>
      <c r="R58" s="171">
        <f>COUNTIF(R4:R34,"月")+COUNTIF(R4:R34,"火")+COUNTIF(R4:R34,"水")+COUNTIF(R4:R34,"木")+COUNTIF(R4:R34,"金")+COUNTIF(R4:R34,"日")</f>
        <v>0</v>
      </c>
      <c r="S58" s="172"/>
      <c r="T58" s="172"/>
      <c r="U58" s="171">
        <f>COUNTIF(U4:U34,"月")+COUNTIF(U4:U34,"火")+COUNTIF(U4:U34,"水")+COUNTIF(U4:U34,"木")+COUNTIF(U4:U34,"金")</f>
        <v>0</v>
      </c>
      <c r="V58" s="172"/>
      <c r="W58" s="172"/>
      <c r="X58" s="171">
        <f>COUNTIF(X4:X34,"月")+COUNTIF(X4:X34,"火")+COUNTIF(X4:X34,"水")+COUNTIF(X4:X34,"木")+COUNTIF(X4:X34,"金")</f>
        <v>0</v>
      </c>
      <c r="Y58" s="172"/>
      <c r="Z58" s="171"/>
      <c r="AA58" s="171">
        <f>COUNTIF(AA4:AA34,"月")+COUNTIF(AA4:AA34,"火")+COUNTIF(AA4:AA34,"水")+COUNTIF(AA4:AA34,"木")+COUNTIF(AA4:AA34,"金")</f>
        <v>0</v>
      </c>
      <c r="AB58" s="172"/>
      <c r="AC58" s="172"/>
      <c r="AD58" s="171">
        <f>COUNTIF(AD4:AD34,"月")+COUNTIF(AD4:AD34,"火")+COUNTIF(AD4:AD34,"水")+COUNTIF(AD4:AD34,"木")+COUNTIF(AD4:AD34,"金")</f>
        <v>0</v>
      </c>
      <c r="AE58" s="172"/>
      <c r="AF58" s="172"/>
      <c r="AG58" s="171">
        <f>COUNTIF(AG4:AG34,"月")+COUNTIF(AG4:AG34,"火")+COUNTIF(AG4:AG34,"水")+COUNTIF(AG4:AG34,"木")+COUNTIF(AG4:AG34,"金")</f>
        <v>0</v>
      </c>
      <c r="AH58" s="172"/>
      <c r="AI58" s="172"/>
      <c r="AJ58" s="171">
        <f>COUNTIF(AJ4:AJ34,"月")+COUNTIF(AJ4:AJ34,"火")+COUNTIF(AJ4:AJ34,"水")+COUNTIF(AJ4:AJ34,"木")+COUNTIF(AJ4:AJ34,"金")</f>
        <v>0</v>
      </c>
      <c r="AK58" s="172"/>
      <c r="AL58" s="172">
        <f aca="true" t="shared" si="12" ref="AL58:AL63">SUM(C58:AK58)</f>
        <v>0</v>
      </c>
    </row>
    <row r="59" spans="2:38" ht="12.75">
      <c r="B59" s="171" t="s">
        <v>253</v>
      </c>
      <c r="C59" s="171">
        <f>COUNTIF($C$4:$C$34,"月")</f>
        <v>0</v>
      </c>
      <c r="D59" s="172"/>
      <c r="E59" s="172"/>
      <c r="F59" s="171">
        <f>COUNTIF(F$4:F$34,"月")</f>
        <v>0</v>
      </c>
      <c r="G59" s="172"/>
      <c r="H59" s="172"/>
      <c r="I59" s="171">
        <f>COUNTIF(I$4:I$34,"月")</f>
        <v>0</v>
      </c>
      <c r="J59" s="172"/>
      <c r="K59" s="172"/>
      <c r="L59" s="171">
        <f>COUNTIF(L$4:L$34,"月")</f>
        <v>0</v>
      </c>
      <c r="M59" s="173"/>
      <c r="N59" s="171"/>
      <c r="O59" s="171"/>
      <c r="P59" s="172"/>
      <c r="Q59" s="172"/>
      <c r="R59" s="171">
        <f>COUNTIF(R$4:R$34,"月")</f>
        <v>0</v>
      </c>
      <c r="S59" s="172"/>
      <c r="T59" s="172"/>
      <c r="U59" s="171">
        <f>COUNTIF(U$4:U$34,"月")</f>
        <v>0</v>
      </c>
      <c r="V59" s="172"/>
      <c r="W59" s="172"/>
      <c r="X59" s="171">
        <f>COUNTIF(X$4:X$34,"月")</f>
        <v>0</v>
      </c>
      <c r="Y59" s="172"/>
      <c r="Z59" s="171"/>
      <c r="AA59" s="171">
        <f>COUNTIF(AA$4:AA$34,"月")</f>
        <v>0</v>
      </c>
      <c r="AB59" s="172"/>
      <c r="AC59" s="172"/>
      <c r="AD59" s="171">
        <f>COUNTIF(AD$4:AD$34,"月")</f>
        <v>0</v>
      </c>
      <c r="AE59" s="172"/>
      <c r="AF59" s="172"/>
      <c r="AG59" s="171">
        <f>COUNTIF(AG$4:AG$34,"月")</f>
        <v>0</v>
      </c>
      <c r="AH59" s="172"/>
      <c r="AI59" s="172"/>
      <c r="AJ59" s="171">
        <f>COUNTIF(AJ$4:AJ$34,"月")</f>
        <v>0</v>
      </c>
      <c r="AK59" s="172"/>
      <c r="AL59" s="172">
        <f t="shared" si="12"/>
        <v>0</v>
      </c>
    </row>
    <row r="60" spans="2:38" ht="12.75">
      <c r="B60" s="171" t="s">
        <v>254</v>
      </c>
      <c r="C60" s="171">
        <f>COUNTIF($C$4:$C$34,"火")</f>
        <v>0</v>
      </c>
      <c r="D60" s="172"/>
      <c r="E60" s="172"/>
      <c r="F60" s="171">
        <f>COUNTIF(F$4:F$34,"火")</f>
        <v>0</v>
      </c>
      <c r="G60" s="172"/>
      <c r="H60" s="172"/>
      <c r="I60" s="171">
        <f>COUNTIF(I$4:I$34,"火")</f>
        <v>0</v>
      </c>
      <c r="J60" s="172"/>
      <c r="K60" s="172"/>
      <c r="L60" s="171">
        <f>COUNTIF(L$4:L$34,"火")</f>
        <v>0</v>
      </c>
      <c r="M60" s="173"/>
      <c r="N60" s="171"/>
      <c r="O60" s="171"/>
      <c r="P60" s="172"/>
      <c r="Q60" s="172"/>
      <c r="R60" s="171">
        <f>COUNTIF(R$4:R$34,"火")</f>
        <v>0</v>
      </c>
      <c r="S60" s="172"/>
      <c r="T60" s="172"/>
      <c r="U60" s="171">
        <f>COUNTIF(U$4:U$34,"火")</f>
        <v>0</v>
      </c>
      <c r="V60" s="172"/>
      <c r="W60" s="172"/>
      <c r="X60" s="171">
        <f>COUNTIF(X$4:X$34,"火")</f>
        <v>0</v>
      </c>
      <c r="Y60" s="172"/>
      <c r="Z60" s="171"/>
      <c r="AA60" s="171">
        <f>COUNTIF(AA$4:AA$34,"火")</f>
        <v>0</v>
      </c>
      <c r="AB60" s="172"/>
      <c r="AC60" s="172"/>
      <c r="AD60" s="171">
        <f>COUNTIF(AD$4:AD$34,"火")</f>
        <v>0</v>
      </c>
      <c r="AE60" s="172"/>
      <c r="AF60" s="172"/>
      <c r="AG60" s="171">
        <f>COUNTIF(AG$4:AG$34,"火")</f>
        <v>0</v>
      </c>
      <c r="AH60" s="172"/>
      <c r="AI60" s="172"/>
      <c r="AJ60" s="171">
        <f>COUNTIF(AJ$4:AJ$34,"火")</f>
        <v>0</v>
      </c>
      <c r="AK60" s="172"/>
      <c r="AL60" s="172">
        <f t="shared" si="12"/>
        <v>0</v>
      </c>
    </row>
    <row r="61" spans="2:38" ht="12.75">
      <c r="B61" s="171" t="s">
        <v>255</v>
      </c>
      <c r="C61" s="171">
        <f>COUNTIF($C$4:$C$34,"水")</f>
        <v>0</v>
      </c>
      <c r="D61" s="172"/>
      <c r="E61" s="172"/>
      <c r="F61" s="171">
        <f>COUNTIF(F$4:F$34,"水")</f>
        <v>0</v>
      </c>
      <c r="G61" s="172"/>
      <c r="H61" s="172"/>
      <c r="I61" s="171">
        <f>COUNTIF(I$4:I$34,"水")</f>
        <v>0</v>
      </c>
      <c r="J61" s="172"/>
      <c r="K61" s="172"/>
      <c r="L61" s="171">
        <f>COUNTIF(L$4:L$34,"水")</f>
        <v>0</v>
      </c>
      <c r="M61" s="173"/>
      <c r="N61" s="171"/>
      <c r="O61" s="171"/>
      <c r="P61" s="172"/>
      <c r="Q61" s="172"/>
      <c r="R61" s="171">
        <f>COUNTIF(R$4:R$34,"水")</f>
        <v>0</v>
      </c>
      <c r="S61" s="172"/>
      <c r="T61" s="172"/>
      <c r="U61" s="171">
        <f>COUNTIF(U$4:U$34,"水")</f>
        <v>0</v>
      </c>
      <c r="V61" s="172"/>
      <c r="W61" s="172"/>
      <c r="X61" s="171">
        <f>COUNTIF(X$4:X$34,"水")</f>
        <v>0</v>
      </c>
      <c r="Y61" s="172"/>
      <c r="Z61" s="171"/>
      <c r="AA61" s="171">
        <f>COUNTIF(AA$4:AA$34,"水")</f>
        <v>0</v>
      </c>
      <c r="AB61" s="172"/>
      <c r="AC61" s="172"/>
      <c r="AD61" s="171">
        <f>COUNTIF(AD$4:AD$34,"水")</f>
        <v>0</v>
      </c>
      <c r="AE61" s="172"/>
      <c r="AF61" s="172"/>
      <c r="AG61" s="171">
        <f>COUNTIF(AG$4:AG$34,"水")</f>
        <v>0</v>
      </c>
      <c r="AH61" s="172"/>
      <c r="AI61" s="172"/>
      <c r="AJ61" s="171">
        <f>COUNTIF(AJ$4:AJ$34,"水")</f>
        <v>0</v>
      </c>
      <c r="AK61" s="172"/>
      <c r="AL61" s="172">
        <f t="shared" si="12"/>
        <v>0</v>
      </c>
    </row>
    <row r="62" spans="2:38" ht="12.75">
      <c r="B62" s="171" t="s">
        <v>256</v>
      </c>
      <c r="C62" s="171">
        <f>COUNTIF($C$4:$C$34,"木")</f>
        <v>0</v>
      </c>
      <c r="D62" s="172"/>
      <c r="E62" s="172"/>
      <c r="F62" s="171">
        <f>COUNTIF(F$4:F$34,"木")</f>
        <v>0</v>
      </c>
      <c r="G62" s="172"/>
      <c r="H62" s="172"/>
      <c r="I62" s="171">
        <f>COUNTIF(I$4:I$34,"木")</f>
        <v>0</v>
      </c>
      <c r="J62" s="172"/>
      <c r="K62" s="172"/>
      <c r="L62" s="171">
        <f>COUNTIF(L$4:L$34,"木")</f>
        <v>0</v>
      </c>
      <c r="M62" s="173"/>
      <c r="N62" s="171"/>
      <c r="O62" s="171"/>
      <c r="P62" s="172"/>
      <c r="Q62" s="172"/>
      <c r="R62" s="171">
        <f>COUNTIF(R$4:R$34,"木")</f>
        <v>0</v>
      </c>
      <c r="S62" s="172"/>
      <c r="T62" s="172"/>
      <c r="U62" s="171">
        <f>COUNTIF(U$4:U$34,"木")</f>
        <v>0</v>
      </c>
      <c r="V62" s="172"/>
      <c r="W62" s="172"/>
      <c r="X62" s="171">
        <f>COUNTIF(X$4:X$34,"木")</f>
        <v>0</v>
      </c>
      <c r="Y62" s="172"/>
      <c r="Z62" s="171"/>
      <c r="AA62" s="171">
        <f>COUNTIF(AA$4:AA$34,"木")</f>
        <v>0</v>
      </c>
      <c r="AB62" s="172"/>
      <c r="AC62" s="172"/>
      <c r="AD62" s="171">
        <f>COUNTIF(AD$4:AD$34,"木")</f>
        <v>0</v>
      </c>
      <c r="AE62" s="172"/>
      <c r="AF62" s="172"/>
      <c r="AG62" s="171">
        <f>COUNTIF(AG$4:AG$34,"木")</f>
        <v>0</v>
      </c>
      <c r="AH62" s="172"/>
      <c r="AI62" s="172"/>
      <c r="AJ62" s="171">
        <f>COUNTIF(AJ$4:AJ$34,"木")</f>
        <v>0</v>
      </c>
      <c r="AK62" s="172"/>
      <c r="AL62" s="172">
        <f t="shared" si="12"/>
        <v>0</v>
      </c>
    </row>
    <row r="63" spans="2:38" ht="12.75">
      <c r="B63" s="171" t="s">
        <v>257</v>
      </c>
      <c r="C63" s="171">
        <f>COUNTIF($C$4:$C$34,"金")</f>
        <v>0</v>
      </c>
      <c r="D63" s="172"/>
      <c r="E63" s="172"/>
      <c r="F63" s="171">
        <f>COUNTIF(F$4:F$34,"金")</f>
        <v>0</v>
      </c>
      <c r="G63" s="172"/>
      <c r="H63" s="172"/>
      <c r="I63" s="171">
        <f>COUNTIF(I$4:I$34,"金")</f>
        <v>0</v>
      </c>
      <c r="J63" s="172"/>
      <c r="K63" s="172"/>
      <c r="L63" s="171">
        <f>COUNTIF(L$4:L$34,"金")</f>
        <v>0</v>
      </c>
      <c r="M63" s="173"/>
      <c r="N63" s="171"/>
      <c r="O63" s="171"/>
      <c r="P63" s="172"/>
      <c r="Q63" s="172"/>
      <c r="R63" s="171">
        <f>COUNTIF(R$4:R$34,"金")</f>
        <v>0</v>
      </c>
      <c r="S63" s="172"/>
      <c r="T63" s="172"/>
      <c r="U63" s="171">
        <f>COUNTIF(U$4:U$34,"金")</f>
        <v>0</v>
      </c>
      <c r="V63" s="172"/>
      <c r="W63" s="172"/>
      <c r="X63" s="171">
        <f>COUNTIF(X$4:X$34,"金")</f>
        <v>0</v>
      </c>
      <c r="Y63" s="172"/>
      <c r="Z63" s="171"/>
      <c r="AA63" s="171">
        <f>COUNTIF(AA$4:AA$34,"金")</f>
        <v>0</v>
      </c>
      <c r="AB63" s="172"/>
      <c r="AC63" s="172"/>
      <c r="AD63" s="171">
        <f>COUNTIF(AD$4:AD$34,"金")</f>
        <v>0</v>
      </c>
      <c r="AE63" s="172"/>
      <c r="AF63" s="172"/>
      <c r="AG63" s="171">
        <f>COUNTIF(AG$4:AG$34,"金")</f>
        <v>0</v>
      </c>
      <c r="AH63" s="172"/>
      <c r="AI63" s="172"/>
      <c r="AJ63" s="171">
        <f>COUNTIF(AJ$4:AJ$34,"金")</f>
        <v>0</v>
      </c>
      <c r="AK63" s="172"/>
      <c r="AL63" s="172">
        <f t="shared" si="12"/>
        <v>0</v>
      </c>
    </row>
    <row r="64" spans="2:38" ht="12.75">
      <c r="B64" s="171" t="s">
        <v>258</v>
      </c>
      <c r="C64" s="171">
        <f>COUNTIF($C$4:$C$34,"日")</f>
        <v>0</v>
      </c>
      <c r="D64" s="172"/>
      <c r="E64" s="172"/>
      <c r="F64" s="171">
        <f>COUNTIF(F$4:F$34,"日")</f>
        <v>0</v>
      </c>
      <c r="G64" s="172"/>
      <c r="H64" s="172"/>
      <c r="I64" s="171">
        <f>COUNTIF(I$4:I$34,"日")</f>
        <v>0</v>
      </c>
      <c r="J64" s="172"/>
      <c r="K64" s="172"/>
      <c r="L64" s="171"/>
      <c r="M64" s="173"/>
      <c r="N64" s="171"/>
      <c r="O64" s="171"/>
      <c r="P64" s="172"/>
      <c r="Q64" s="172"/>
      <c r="R64" s="171">
        <f>COUNTIF(R$4:R$34,"日")</f>
        <v>0</v>
      </c>
      <c r="S64" s="172"/>
      <c r="T64" s="172"/>
      <c r="U64" s="171"/>
      <c r="V64" s="172"/>
      <c r="W64" s="172"/>
      <c r="X64" s="171"/>
      <c r="Y64" s="172"/>
      <c r="Z64" s="171"/>
      <c r="AA64" s="171"/>
      <c r="AB64" s="172"/>
      <c r="AC64" s="172"/>
      <c r="AD64" s="171"/>
      <c r="AE64" s="172"/>
      <c r="AF64" s="172"/>
      <c r="AG64" s="171"/>
      <c r="AH64" s="172"/>
      <c r="AI64" s="172"/>
      <c r="AJ64" s="171"/>
      <c r="AK64" s="172"/>
      <c r="AL64" s="172"/>
    </row>
    <row r="66" spans="2:38" ht="12.75">
      <c r="B66" s="10" t="s">
        <v>259</v>
      </c>
      <c r="D66" s="162">
        <v>16.17</v>
      </c>
      <c r="E66" s="162"/>
      <c r="F66" s="162"/>
      <c r="G66" s="162">
        <v>20</v>
      </c>
      <c r="H66" s="162"/>
      <c r="I66" s="162"/>
      <c r="J66" s="162">
        <v>21</v>
      </c>
      <c r="K66" s="162"/>
      <c r="L66" s="162"/>
      <c r="M66" s="174">
        <v>14</v>
      </c>
      <c r="N66" s="162"/>
      <c r="O66" s="162"/>
      <c r="P66" s="162"/>
      <c r="Q66" s="162"/>
      <c r="R66" s="162"/>
      <c r="S66" s="162">
        <v>20</v>
      </c>
      <c r="T66" s="162"/>
      <c r="U66" s="162"/>
      <c r="V66" s="162">
        <v>22</v>
      </c>
      <c r="W66" s="162"/>
      <c r="X66" s="162"/>
      <c r="Y66" s="162">
        <v>18</v>
      </c>
      <c r="Z66" s="162"/>
      <c r="AA66" s="162"/>
      <c r="AB66" s="162">
        <v>17</v>
      </c>
      <c r="AC66" s="162"/>
      <c r="AD66" s="162"/>
      <c r="AE66" s="162">
        <v>16</v>
      </c>
      <c r="AF66" s="162"/>
      <c r="AG66" s="162"/>
      <c r="AH66" s="162">
        <v>19</v>
      </c>
      <c r="AI66" s="162"/>
      <c r="AJ66" s="162"/>
      <c r="AK66" s="162">
        <v>17.12</v>
      </c>
      <c r="AL66">
        <f>SUM(D66:AK66)</f>
        <v>200.29000000000002</v>
      </c>
    </row>
    <row r="67" spans="4:38" ht="12.75">
      <c r="D67" s="162">
        <v>17</v>
      </c>
      <c r="E67" s="162"/>
      <c r="F67" s="162"/>
      <c r="G67" s="162">
        <v>20</v>
      </c>
      <c r="H67" s="162"/>
      <c r="I67" s="162"/>
      <c r="J67" s="162">
        <v>21</v>
      </c>
      <c r="K67" s="162"/>
      <c r="L67" s="162"/>
      <c r="M67" s="174">
        <v>14</v>
      </c>
      <c r="N67" s="162"/>
      <c r="O67" s="162"/>
      <c r="P67" s="162"/>
      <c r="Q67" s="162"/>
      <c r="R67" s="162"/>
      <c r="S67" s="162">
        <v>20</v>
      </c>
      <c r="T67" s="162"/>
      <c r="U67" s="162"/>
      <c r="V67" s="162">
        <v>22</v>
      </c>
      <c r="W67" s="162"/>
      <c r="X67" s="162"/>
      <c r="Y67" s="162">
        <v>18</v>
      </c>
      <c r="Z67" s="162"/>
      <c r="AA67" s="162"/>
      <c r="AB67" s="162">
        <v>17</v>
      </c>
      <c r="AC67" s="162"/>
      <c r="AD67" s="162"/>
      <c r="AE67" s="162">
        <v>16</v>
      </c>
      <c r="AF67" s="162"/>
      <c r="AG67" s="162"/>
      <c r="AH67" s="162">
        <v>19</v>
      </c>
      <c r="AI67" s="162"/>
      <c r="AJ67" s="162"/>
      <c r="AK67" s="162">
        <v>17</v>
      </c>
      <c r="AL67">
        <f>SUM(D67:AK67)</f>
        <v>201</v>
      </c>
    </row>
    <row r="68" spans="4:38" ht="12.75">
      <c r="D68" s="162">
        <v>17</v>
      </c>
      <c r="E68" s="162"/>
      <c r="F68" s="162"/>
      <c r="G68" s="162">
        <v>20</v>
      </c>
      <c r="H68" s="162"/>
      <c r="I68" s="162"/>
      <c r="J68" s="162">
        <v>21</v>
      </c>
      <c r="K68" s="162"/>
      <c r="L68" s="162"/>
      <c r="M68" s="174">
        <v>14</v>
      </c>
      <c r="N68" s="162"/>
      <c r="O68" s="162"/>
      <c r="P68" s="162"/>
      <c r="Q68" s="162"/>
      <c r="R68" s="162"/>
      <c r="S68" s="162">
        <v>20</v>
      </c>
      <c r="T68" s="162"/>
      <c r="U68" s="162"/>
      <c r="V68" s="162">
        <v>22</v>
      </c>
      <c r="W68" s="162"/>
      <c r="X68" s="162"/>
      <c r="Y68" s="162">
        <v>18</v>
      </c>
      <c r="Z68" s="162"/>
      <c r="AA68" s="162"/>
      <c r="AB68" s="162">
        <v>17</v>
      </c>
      <c r="AC68" s="162"/>
      <c r="AD68" s="162"/>
      <c r="AE68" s="162">
        <v>16</v>
      </c>
      <c r="AF68" s="162"/>
      <c r="AG68" s="162"/>
      <c r="AH68" s="162">
        <v>19</v>
      </c>
      <c r="AI68" s="162"/>
      <c r="AJ68" s="162"/>
      <c r="AK68" s="162">
        <v>12</v>
      </c>
      <c r="AL68">
        <f>SUM(D68:AK68)</f>
        <v>196</v>
      </c>
    </row>
  </sheetData>
  <sheetProtection/>
  <mergeCells count="36">
    <mergeCell ref="AI37:AK37"/>
    <mergeCell ref="AI38:AK38"/>
    <mergeCell ref="AI39:AK39"/>
    <mergeCell ref="AI46:AK46"/>
    <mergeCell ref="K48:L48"/>
    <mergeCell ref="B55:C55"/>
    <mergeCell ref="W35:X35"/>
    <mergeCell ref="Z35:AA35"/>
    <mergeCell ref="AC35:AD35"/>
    <mergeCell ref="AF35:AG35"/>
    <mergeCell ref="AI35:AJ35"/>
    <mergeCell ref="AI36:AK36"/>
    <mergeCell ref="B35:C35"/>
    <mergeCell ref="E35:F35"/>
    <mergeCell ref="H35:I35"/>
    <mergeCell ref="K35:L35"/>
    <mergeCell ref="N35:O35"/>
    <mergeCell ref="T35:U35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  <mergeCell ref="D1:G1"/>
    <mergeCell ref="AH1:AK1"/>
    <mergeCell ref="H2:J2"/>
    <mergeCell ref="Q2:S2"/>
    <mergeCell ref="AC2:AE2"/>
    <mergeCell ref="AH2:AJ2"/>
  </mergeCells>
  <printOptions/>
  <pageMargins left="0.1968503937007874" right="0.1968503937007874" top="0.3937007874015748" bottom="0.1968503937007874" header="0" footer="0"/>
  <pageSetup fitToWidth="2" fitToHeight="1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875" style="0" customWidth="1"/>
    <col min="2" max="3" width="3.125" style="10" customWidth="1"/>
    <col min="4" max="4" width="17.625" style="0" customWidth="1"/>
    <col min="5" max="5" width="3.125" style="0" customWidth="1"/>
    <col min="6" max="6" width="3.50390625" style="10" bestFit="1" customWidth="1"/>
    <col min="7" max="7" width="17.625" style="0" customWidth="1"/>
    <col min="8" max="8" width="3.125" style="0" customWidth="1"/>
    <col min="9" max="9" width="3.125" style="10" customWidth="1"/>
    <col min="10" max="10" width="17.625" style="0" customWidth="1"/>
    <col min="11" max="11" width="3.125" style="0" customWidth="1"/>
    <col min="12" max="12" width="3.125" style="10" customWidth="1"/>
    <col min="13" max="13" width="17.625" style="11" customWidth="1"/>
    <col min="14" max="15" width="3.125" style="10" customWidth="1"/>
    <col min="16" max="16" width="17.625" style="0" customWidth="1"/>
    <col min="17" max="17" width="3.125" style="0" customWidth="1"/>
    <col min="18" max="18" width="3.125" style="10" customWidth="1"/>
    <col min="19" max="19" width="17.625" style="0" customWidth="1"/>
    <col min="20" max="20" width="3.125" style="0" customWidth="1"/>
    <col min="21" max="21" width="3.125" style="10" customWidth="1"/>
    <col min="22" max="22" width="17.625" style="0" customWidth="1"/>
    <col min="23" max="23" width="3.125" style="0" customWidth="1"/>
    <col min="24" max="24" width="3.125" style="10" customWidth="1"/>
    <col min="25" max="25" width="17.625" style="0" customWidth="1"/>
    <col min="26" max="27" width="3.125" style="10" customWidth="1"/>
    <col min="28" max="28" width="17.625" style="0" customWidth="1"/>
    <col min="29" max="29" width="3.125" style="0" customWidth="1"/>
    <col min="30" max="30" width="3.125" style="10" customWidth="1"/>
    <col min="31" max="31" width="17.625" style="0" customWidth="1"/>
    <col min="32" max="32" width="3.125" style="0" customWidth="1"/>
    <col min="33" max="33" width="3.125" style="10" customWidth="1"/>
    <col min="34" max="34" width="17.625" style="0" customWidth="1"/>
    <col min="35" max="35" width="3.125" style="0" customWidth="1"/>
    <col min="36" max="36" width="3.125" style="10" customWidth="1"/>
    <col min="37" max="37" width="17.625" style="0" customWidth="1"/>
  </cols>
  <sheetData>
    <row r="1" spans="2:37" ht="24" thickBot="1">
      <c r="B1" s="1" t="s">
        <v>0</v>
      </c>
      <c r="C1" s="2"/>
      <c r="D1" s="193" t="s">
        <v>1</v>
      </c>
      <c r="E1" s="193"/>
      <c r="F1" s="193"/>
      <c r="G1" s="193"/>
      <c r="H1" s="3"/>
      <c r="I1" s="1"/>
      <c r="J1" s="4" t="s">
        <v>286</v>
      </c>
      <c r="K1" s="5"/>
      <c r="L1" s="2"/>
      <c r="M1" s="217" t="s">
        <v>269</v>
      </c>
      <c r="N1" s="218"/>
      <c r="O1" s="218"/>
      <c r="P1" s="218"/>
      <c r="Q1" s="218"/>
      <c r="R1" s="218"/>
      <c r="S1" s="219"/>
      <c r="T1" s="8"/>
      <c r="U1" s="2"/>
      <c r="V1" s="8"/>
      <c r="W1" s="3"/>
      <c r="X1" s="1"/>
      <c r="Y1" s="8"/>
      <c r="Z1" s="1"/>
      <c r="AA1" s="1"/>
      <c r="AB1" s="8"/>
      <c r="AC1" s="8"/>
      <c r="AD1" s="2"/>
      <c r="AE1" s="9"/>
      <c r="AF1" s="3"/>
      <c r="AG1" s="1"/>
      <c r="AH1" s="194" t="s">
        <v>3</v>
      </c>
      <c r="AI1" s="194"/>
      <c r="AJ1" s="194"/>
      <c r="AK1" s="194"/>
    </row>
    <row r="2" spans="8:37" ht="16.5" thickBot="1">
      <c r="H2" s="195" t="s">
        <v>4</v>
      </c>
      <c r="I2" s="195"/>
      <c r="J2" s="195"/>
      <c r="K2" s="5"/>
      <c r="P2" s="12">
        <v>44160</v>
      </c>
      <c r="Q2" s="196" t="s">
        <v>285</v>
      </c>
      <c r="R2" s="196"/>
      <c r="S2" s="196"/>
      <c r="AB2" s="12">
        <f>P2</f>
        <v>44160</v>
      </c>
      <c r="AC2" s="196" t="str">
        <f>Q2</f>
        <v>企画配布</v>
      </c>
      <c r="AD2" s="196"/>
      <c r="AE2" s="196"/>
      <c r="AF2" s="13"/>
      <c r="AG2" s="13"/>
      <c r="AH2" s="197">
        <f ca="1">NOW()</f>
        <v>44341.44549421296</v>
      </c>
      <c r="AI2" s="197"/>
      <c r="AJ2" s="197"/>
      <c r="AK2" s="14" t="s">
        <v>6</v>
      </c>
    </row>
    <row r="3" spans="2:38" s="10" customFormat="1" ht="29.25" customHeight="1" thickBot="1">
      <c r="B3" s="15"/>
      <c r="C3" s="198" t="s">
        <v>7</v>
      </c>
      <c r="D3" s="199"/>
      <c r="E3" s="15"/>
      <c r="F3" s="198" t="s">
        <v>8</v>
      </c>
      <c r="G3" s="200"/>
      <c r="H3" s="15"/>
      <c r="I3" s="198" t="s">
        <v>9</v>
      </c>
      <c r="J3" s="199"/>
      <c r="K3" s="15"/>
      <c r="L3" s="198" t="s">
        <v>10</v>
      </c>
      <c r="M3" s="199"/>
      <c r="N3" s="15"/>
      <c r="O3" s="198" t="s">
        <v>11</v>
      </c>
      <c r="P3" s="199"/>
      <c r="Q3" s="15"/>
      <c r="R3" s="198" t="s">
        <v>12</v>
      </c>
      <c r="S3" s="199"/>
      <c r="T3" s="15"/>
      <c r="U3" s="198" t="s">
        <v>13</v>
      </c>
      <c r="V3" s="199"/>
      <c r="W3" s="15"/>
      <c r="X3" s="198" t="s">
        <v>14</v>
      </c>
      <c r="Y3" s="200"/>
      <c r="Z3" s="15"/>
      <c r="AA3" s="198" t="s">
        <v>15</v>
      </c>
      <c r="AB3" s="200"/>
      <c r="AC3" s="15"/>
      <c r="AD3" s="198" t="s">
        <v>16</v>
      </c>
      <c r="AE3" s="200"/>
      <c r="AF3" s="15"/>
      <c r="AG3" s="198" t="s">
        <v>17</v>
      </c>
      <c r="AH3" s="200"/>
      <c r="AI3" s="15"/>
      <c r="AJ3" s="198" t="s">
        <v>18</v>
      </c>
      <c r="AK3" s="199"/>
      <c r="AL3"/>
    </row>
    <row r="4" spans="2:37" ht="29.25" customHeight="1">
      <c r="B4" s="16">
        <v>1</v>
      </c>
      <c r="C4" s="17">
        <f>DATE($D$56,B$57,B4)</f>
        <v>44287</v>
      </c>
      <c r="D4" s="18" t="s">
        <v>19</v>
      </c>
      <c r="E4" s="19">
        <v>1</v>
      </c>
      <c r="F4" s="20">
        <f>DATE($D$56,E$57,E4)</f>
        <v>44317</v>
      </c>
      <c r="G4" s="21" t="s">
        <v>20</v>
      </c>
      <c r="H4" s="22">
        <v>1</v>
      </c>
      <c r="I4" s="23">
        <f>DATE($D$56,H$57,H4)</f>
        <v>44348</v>
      </c>
      <c r="J4" s="24" t="s">
        <v>21</v>
      </c>
      <c r="K4" s="22">
        <v>1</v>
      </c>
      <c r="L4" s="23">
        <f>DATE($D$56,K$57,K4)</f>
        <v>44378</v>
      </c>
      <c r="M4" s="25" t="s">
        <v>287</v>
      </c>
      <c r="N4" s="19">
        <v>1</v>
      </c>
      <c r="O4" s="20">
        <f>DATE($D$56,N$57,N4)</f>
        <v>44409</v>
      </c>
      <c r="P4" s="21" t="s">
        <v>20</v>
      </c>
      <c r="Q4" s="22">
        <v>1</v>
      </c>
      <c r="R4" s="23">
        <f>DATE($D$56,Q$57,Q4)</f>
        <v>44440</v>
      </c>
      <c r="S4" s="26" t="s">
        <v>281</v>
      </c>
      <c r="T4" s="22">
        <v>1</v>
      </c>
      <c r="U4" s="23">
        <f>DATE($D$56,T$57,T4)</f>
        <v>44470</v>
      </c>
      <c r="V4" s="26" t="s">
        <v>288</v>
      </c>
      <c r="W4" s="22">
        <v>1</v>
      </c>
      <c r="X4" s="23">
        <f>DATE($D$56,W$57,W4)</f>
        <v>44501</v>
      </c>
      <c r="Y4" s="26" t="s">
        <v>25</v>
      </c>
      <c r="Z4" s="22">
        <v>1</v>
      </c>
      <c r="AA4" s="23">
        <f>DATE($D$56,Z$57,Z4)</f>
        <v>44531</v>
      </c>
      <c r="AB4" s="27" t="s">
        <v>26</v>
      </c>
      <c r="AC4" s="19">
        <v>1</v>
      </c>
      <c r="AD4" s="20">
        <f>DATE($D$56+1,AC$57,AC4)</f>
        <v>44562</v>
      </c>
      <c r="AE4" s="28" t="s">
        <v>27</v>
      </c>
      <c r="AF4" s="22">
        <v>1</v>
      </c>
      <c r="AG4" s="23">
        <f>DATE($D$56+1,AF$57,AF4)</f>
        <v>44593</v>
      </c>
      <c r="AH4" s="26" t="s">
        <v>28</v>
      </c>
      <c r="AI4" s="22">
        <v>1</v>
      </c>
      <c r="AJ4" s="23">
        <f>DATE($D$56+1,AI$57,AI4)</f>
        <v>44621</v>
      </c>
      <c r="AK4" s="25" t="s">
        <v>29</v>
      </c>
    </row>
    <row r="5" spans="2:37" ht="29.25" customHeight="1">
      <c r="B5" s="29">
        <v>2</v>
      </c>
      <c r="C5" s="30">
        <f aca="true" t="shared" si="0" ref="C5:C33">DATE($D$56,B$57,B5)</f>
        <v>44288</v>
      </c>
      <c r="D5" s="31" t="s">
        <v>30</v>
      </c>
      <c r="E5" s="32">
        <v>2</v>
      </c>
      <c r="F5" s="33">
        <f aca="true" t="shared" si="1" ref="F5:F34">DATE($D$56,E$57,E5)</f>
        <v>44318</v>
      </c>
      <c r="G5" s="34"/>
      <c r="H5" s="35">
        <v>2</v>
      </c>
      <c r="I5" s="36">
        <f aca="true" t="shared" si="2" ref="I5:I33">DATE($D$56,H$57,H5)</f>
        <v>44349</v>
      </c>
      <c r="J5" s="37" t="s">
        <v>289</v>
      </c>
      <c r="K5" s="35">
        <v>2</v>
      </c>
      <c r="L5" s="36">
        <f aca="true" t="shared" si="3" ref="L5:L34">DATE($D$56,K$57,K5)</f>
        <v>44379</v>
      </c>
      <c r="M5" s="38" t="s">
        <v>32</v>
      </c>
      <c r="N5" s="29">
        <v>2</v>
      </c>
      <c r="O5" s="30">
        <f aca="true" t="shared" si="4" ref="O5:O34">DATE($D$56,N$57,N5)</f>
        <v>44410</v>
      </c>
      <c r="P5" s="39"/>
      <c r="Q5" s="35">
        <v>2</v>
      </c>
      <c r="R5" s="36">
        <f aca="true" t="shared" si="5" ref="R5:R33">DATE($D$56,Q$57,Q5)</f>
        <v>44441</v>
      </c>
      <c r="S5" s="40" t="s">
        <v>33</v>
      </c>
      <c r="T5" s="32">
        <v>2</v>
      </c>
      <c r="U5" s="33">
        <f aca="true" t="shared" si="6" ref="U5:U34">DATE($D$56,T$57,T5)</f>
        <v>44471</v>
      </c>
      <c r="V5" s="41"/>
      <c r="W5" s="35">
        <v>2</v>
      </c>
      <c r="X5" s="36">
        <f aca="true" t="shared" si="7" ref="X5:X33">DATE($D$56,W$57,W5)</f>
        <v>44502</v>
      </c>
      <c r="Y5" s="42" t="s">
        <v>290</v>
      </c>
      <c r="Z5" s="35">
        <v>2</v>
      </c>
      <c r="AA5" s="36">
        <f aca="true" t="shared" si="8" ref="AA5:AA34">DATE($D$56,Z$57,Z5)</f>
        <v>44532</v>
      </c>
      <c r="AB5" s="38" t="s">
        <v>291</v>
      </c>
      <c r="AC5" s="32">
        <v>2</v>
      </c>
      <c r="AD5" s="33">
        <f aca="true" t="shared" si="9" ref="AD5:AD34">DATE($D$56+1,AC$57,AC5)</f>
        <v>44563</v>
      </c>
      <c r="AE5" s="43" t="s">
        <v>36</v>
      </c>
      <c r="AF5" s="35">
        <v>2</v>
      </c>
      <c r="AG5" s="36">
        <f aca="true" t="shared" si="10" ref="AG5:AG31">DATE($D$56+1,AF$57,AF5)</f>
        <v>44594</v>
      </c>
      <c r="AH5" s="44" t="s">
        <v>37</v>
      </c>
      <c r="AI5" s="35">
        <v>2</v>
      </c>
      <c r="AJ5" s="36">
        <f aca="true" t="shared" si="11" ref="AJ5:AJ34">DATE($D$56+1,AI$57,AI5)</f>
        <v>44622</v>
      </c>
      <c r="AK5" s="38" t="s">
        <v>38</v>
      </c>
    </row>
    <row r="6" spans="2:37" ht="29.25" customHeight="1">
      <c r="B6" s="32">
        <v>3</v>
      </c>
      <c r="C6" s="33">
        <f t="shared" si="0"/>
        <v>44289</v>
      </c>
      <c r="D6" s="45"/>
      <c r="E6" s="32">
        <v>3</v>
      </c>
      <c r="F6" s="33">
        <f t="shared" si="1"/>
        <v>44319</v>
      </c>
      <c r="G6" s="34" t="s">
        <v>39</v>
      </c>
      <c r="H6" s="35">
        <v>3</v>
      </c>
      <c r="I6" s="36">
        <f t="shared" si="2"/>
        <v>44350</v>
      </c>
      <c r="J6" s="38" t="s">
        <v>40</v>
      </c>
      <c r="K6" s="32">
        <v>3</v>
      </c>
      <c r="L6" s="33">
        <f t="shared" si="3"/>
        <v>44380</v>
      </c>
      <c r="M6" s="46" t="s">
        <v>41</v>
      </c>
      <c r="N6" s="29">
        <v>3</v>
      </c>
      <c r="O6" s="30">
        <f t="shared" si="4"/>
        <v>44411</v>
      </c>
      <c r="P6" s="47"/>
      <c r="Q6" s="35">
        <v>3</v>
      </c>
      <c r="R6" s="36">
        <f t="shared" si="5"/>
        <v>44442</v>
      </c>
      <c r="S6" s="48" t="s">
        <v>282</v>
      </c>
      <c r="T6" s="32">
        <v>3</v>
      </c>
      <c r="U6" s="33">
        <f t="shared" si="6"/>
        <v>44472</v>
      </c>
      <c r="V6" s="34"/>
      <c r="W6" s="32">
        <v>3</v>
      </c>
      <c r="X6" s="33">
        <f t="shared" si="7"/>
        <v>44503</v>
      </c>
      <c r="Y6" s="34" t="s">
        <v>43</v>
      </c>
      <c r="Z6" s="35">
        <v>3</v>
      </c>
      <c r="AA6" s="36">
        <f t="shared" si="8"/>
        <v>44533</v>
      </c>
      <c r="AB6" s="38" t="s">
        <v>44</v>
      </c>
      <c r="AC6" s="29">
        <v>3</v>
      </c>
      <c r="AD6" s="30">
        <f t="shared" si="9"/>
        <v>44564</v>
      </c>
      <c r="AE6" s="49" t="s">
        <v>36</v>
      </c>
      <c r="AF6" s="35">
        <v>3</v>
      </c>
      <c r="AG6" s="36">
        <f t="shared" si="10"/>
        <v>44595</v>
      </c>
      <c r="AH6" s="50" t="s">
        <v>292</v>
      </c>
      <c r="AI6" s="35">
        <v>3</v>
      </c>
      <c r="AJ6" s="36">
        <f t="shared" si="11"/>
        <v>44623</v>
      </c>
      <c r="AK6" s="51" t="s">
        <v>293</v>
      </c>
    </row>
    <row r="7" spans="2:37" ht="29.25" customHeight="1">
      <c r="B7" s="32">
        <v>4</v>
      </c>
      <c r="C7" s="33">
        <f t="shared" si="0"/>
        <v>44290</v>
      </c>
      <c r="D7" s="45"/>
      <c r="E7" s="32">
        <v>4</v>
      </c>
      <c r="F7" s="33">
        <f t="shared" si="1"/>
        <v>44320</v>
      </c>
      <c r="G7" s="34" t="s">
        <v>47</v>
      </c>
      <c r="H7" s="35">
        <v>4</v>
      </c>
      <c r="I7" s="36">
        <f t="shared" si="2"/>
        <v>44351</v>
      </c>
      <c r="J7" s="51"/>
      <c r="K7" s="32">
        <v>4</v>
      </c>
      <c r="L7" s="33">
        <f t="shared" si="3"/>
        <v>44381</v>
      </c>
      <c r="M7" s="46" t="s">
        <v>41</v>
      </c>
      <c r="N7" s="29">
        <v>4</v>
      </c>
      <c r="O7" s="30">
        <f t="shared" si="4"/>
        <v>44412</v>
      </c>
      <c r="P7" s="52" t="s">
        <v>48</v>
      </c>
      <c r="Q7" s="32">
        <v>4</v>
      </c>
      <c r="R7" s="33">
        <f t="shared" si="5"/>
        <v>44443</v>
      </c>
      <c r="S7" s="53"/>
      <c r="T7" s="35">
        <v>4</v>
      </c>
      <c r="U7" s="36">
        <f t="shared" si="6"/>
        <v>44473</v>
      </c>
      <c r="V7" s="51"/>
      <c r="W7" s="35">
        <v>4</v>
      </c>
      <c r="X7" s="36">
        <f t="shared" si="7"/>
        <v>44504</v>
      </c>
      <c r="Y7" s="38" t="s">
        <v>49</v>
      </c>
      <c r="Z7" s="32">
        <v>4</v>
      </c>
      <c r="AA7" s="33">
        <f t="shared" si="8"/>
        <v>44534</v>
      </c>
      <c r="AB7" s="56"/>
      <c r="AC7" s="29">
        <v>4</v>
      </c>
      <c r="AD7" s="30">
        <f t="shared" si="9"/>
        <v>44565</v>
      </c>
      <c r="AE7" s="49"/>
      <c r="AF7" s="35">
        <v>4</v>
      </c>
      <c r="AG7" s="36">
        <f t="shared" si="10"/>
        <v>44596</v>
      </c>
      <c r="AH7" s="42" t="s">
        <v>50</v>
      </c>
      <c r="AI7" s="35">
        <v>4</v>
      </c>
      <c r="AJ7" s="36">
        <f t="shared" si="11"/>
        <v>44624</v>
      </c>
      <c r="AK7" s="38"/>
    </row>
    <row r="8" spans="2:37" ht="29.25" customHeight="1">
      <c r="B8" s="29">
        <v>5</v>
      </c>
      <c r="C8" s="30">
        <f t="shared" si="0"/>
        <v>44291</v>
      </c>
      <c r="D8" s="57" t="s">
        <v>51</v>
      </c>
      <c r="E8" s="32">
        <v>5</v>
      </c>
      <c r="F8" s="33">
        <f t="shared" si="1"/>
        <v>44321</v>
      </c>
      <c r="G8" s="34" t="s">
        <v>52</v>
      </c>
      <c r="H8" s="32">
        <v>5</v>
      </c>
      <c r="I8" s="33">
        <f t="shared" si="2"/>
        <v>44352</v>
      </c>
      <c r="J8" s="58"/>
      <c r="K8" s="35">
        <v>5</v>
      </c>
      <c r="L8" s="36">
        <f t="shared" si="3"/>
        <v>44382</v>
      </c>
      <c r="M8" s="37"/>
      <c r="N8" s="29">
        <v>5</v>
      </c>
      <c r="O8" s="30">
        <f t="shared" si="4"/>
        <v>44413</v>
      </c>
      <c r="P8" s="52" t="s">
        <v>53</v>
      </c>
      <c r="Q8" s="32">
        <v>5</v>
      </c>
      <c r="R8" s="33">
        <f t="shared" si="5"/>
        <v>44444</v>
      </c>
      <c r="S8" s="34"/>
      <c r="T8" s="35">
        <v>5</v>
      </c>
      <c r="U8" s="36">
        <f t="shared" si="6"/>
        <v>44474</v>
      </c>
      <c r="V8" s="37" t="s">
        <v>54</v>
      </c>
      <c r="W8" s="35">
        <v>5</v>
      </c>
      <c r="X8" s="36">
        <f t="shared" si="7"/>
        <v>44505</v>
      </c>
      <c r="Y8" s="42" t="s">
        <v>55</v>
      </c>
      <c r="Z8" s="32">
        <v>5</v>
      </c>
      <c r="AA8" s="33">
        <f t="shared" si="8"/>
        <v>44535</v>
      </c>
      <c r="AB8" s="45"/>
      <c r="AC8" s="29">
        <v>5</v>
      </c>
      <c r="AD8" s="30">
        <f t="shared" si="9"/>
        <v>44566</v>
      </c>
      <c r="AE8" s="49"/>
      <c r="AF8" s="32">
        <v>5</v>
      </c>
      <c r="AG8" s="33">
        <f t="shared" si="10"/>
        <v>44597</v>
      </c>
      <c r="AH8" s="59"/>
      <c r="AI8" s="32">
        <v>5</v>
      </c>
      <c r="AJ8" s="33">
        <f t="shared" si="11"/>
        <v>44625</v>
      </c>
      <c r="AK8" s="46"/>
    </row>
    <row r="9" spans="2:37" ht="29.25" customHeight="1">
      <c r="B9" s="35">
        <v>6</v>
      </c>
      <c r="C9" s="36">
        <f t="shared" si="0"/>
        <v>44292</v>
      </c>
      <c r="D9" s="38" t="s">
        <v>56</v>
      </c>
      <c r="E9" s="35">
        <v>6</v>
      </c>
      <c r="F9" s="36">
        <f t="shared" si="1"/>
        <v>44322</v>
      </c>
      <c r="G9" s="38" t="s">
        <v>57</v>
      </c>
      <c r="H9" s="32">
        <v>6</v>
      </c>
      <c r="I9" s="33">
        <f t="shared" si="2"/>
        <v>44353</v>
      </c>
      <c r="J9" s="60"/>
      <c r="K9" s="35">
        <v>6</v>
      </c>
      <c r="L9" s="36">
        <f t="shared" si="3"/>
        <v>44383</v>
      </c>
      <c r="M9" s="37"/>
      <c r="N9" s="29">
        <v>6</v>
      </c>
      <c r="O9" s="30">
        <f t="shared" si="4"/>
        <v>44414</v>
      </c>
      <c r="P9" s="52"/>
      <c r="Q9" s="35">
        <v>6</v>
      </c>
      <c r="R9" s="36">
        <f t="shared" si="5"/>
        <v>44445</v>
      </c>
      <c r="S9" s="61"/>
      <c r="T9" s="35">
        <v>6</v>
      </c>
      <c r="U9" s="36">
        <f t="shared" si="6"/>
        <v>44475</v>
      </c>
      <c r="V9" s="38"/>
      <c r="W9" s="32">
        <v>6</v>
      </c>
      <c r="X9" s="33">
        <f t="shared" si="7"/>
        <v>44506</v>
      </c>
      <c r="Y9" s="59"/>
      <c r="Z9" s="35">
        <v>6</v>
      </c>
      <c r="AA9" s="36">
        <f t="shared" si="8"/>
        <v>44536</v>
      </c>
      <c r="AB9" s="62"/>
      <c r="AC9" s="29">
        <v>6</v>
      </c>
      <c r="AD9" s="30">
        <f t="shared" si="9"/>
        <v>44567</v>
      </c>
      <c r="AE9" s="47"/>
      <c r="AF9" s="32">
        <v>6</v>
      </c>
      <c r="AG9" s="33">
        <f t="shared" si="10"/>
        <v>44598</v>
      </c>
      <c r="AH9" s="45"/>
      <c r="AI9" s="32">
        <v>6</v>
      </c>
      <c r="AJ9" s="33">
        <f t="shared" si="11"/>
        <v>44626</v>
      </c>
      <c r="AK9" s="34"/>
    </row>
    <row r="10" spans="2:37" ht="29.25" customHeight="1">
      <c r="B10" s="35">
        <v>7</v>
      </c>
      <c r="C10" s="36">
        <f t="shared" si="0"/>
        <v>44293</v>
      </c>
      <c r="D10" s="63" t="s">
        <v>58</v>
      </c>
      <c r="E10" s="35">
        <v>7</v>
      </c>
      <c r="F10" s="36">
        <f t="shared" si="1"/>
        <v>44323</v>
      </c>
      <c r="G10" s="37" t="s">
        <v>294</v>
      </c>
      <c r="H10" s="35">
        <v>7</v>
      </c>
      <c r="I10" s="36">
        <f t="shared" si="2"/>
        <v>44354</v>
      </c>
      <c r="J10" s="64" t="s">
        <v>60</v>
      </c>
      <c r="K10" s="35">
        <v>7</v>
      </c>
      <c r="L10" s="36">
        <f t="shared" si="3"/>
        <v>44384</v>
      </c>
      <c r="M10" s="63" t="s">
        <v>61</v>
      </c>
      <c r="N10" s="32">
        <v>7</v>
      </c>
      <c r="O10" s="33">
        <f t="shared" si="4"/>
        <v>44415</v>
      </c>
      <c r="P10" s="58"/>
      <c r="Q10" s="35">
        <v>7</v>
      </c>
      <c r="R10" s="36">
        <f t="shared" si="5"/>
        <v>44446</v>
      </c>
      <c r="S10" s="37" t="s">
        <v>295</v>
      </c>
      <c r="T10" s="35">
        <v>7</v>
      </c>
      <c r="U10" s="36">
        <f t="shared" si="6"/>
        <v>44476</v>
      </c>
      <c r="V10" s="65" t="s">
        <v>63</v>
      </c>
      <c r="W10" s="32">
        <v>7</v>
      </c>
      <c r="X10" s="33">
        <f t="shared" si="7"/>
        <v>44507</v>
      </c>
      <c r="Y10" s="34"/>
      <c r="Z10" s="35">
        <v>7</v>
      </c>
      <c r="AA10" s="36">
        <f t="shared" si="8"/>
        <v>44537</v>
      </c>
      <c r="AB10" s="62"/>
      <c r="AC10" s="29">
        <v>7</v>
      </c>
      <c r="AD10" s="30">
        <f t="shared" si="9"/>
        <v>44568</v>
      </c>
      <c r="AE10" s="31"/>
      <c r="AF10" s="35">
        <v>7</v>
      </c>
      <c r="AG10" s="36">
        <f t="shared" si="10"/>
        <v>44599</v>
      </c>
      <c r="AH10" s="66"/>
      <c r="AI10" s="35">
        <v>7</v>
      </c>
      <c r="AJ10" s="36">
        <f t="shared" si="11"/>
        <v>44627</v>
      </c>
      <c r="AK10" s="61"/>
    </row>
    <row r="11" spans="2:37" ht="29.25" customHeight="1">
      <c r="B11" s="35">
        <v>8</v>
      </c>
      <c r="C11" s="36">
        <f t="shared" si="0"/>
        <v>44294</v>
      </c>
      <c r="D11" s="38" t="s">
        <v>64</v>
      </c>
      <c r="E11" s="32">
        <v>8</v>
      </c>
      <c r="F11" s="33">
        <f t="shared" si="1"/>
        <v>44324</v>
      </c>
      <c r="G11" s="34"/>
      <c r="H11" s="35">
        <v>8</v>
      </c>
      <c r="I11" s="36">
        <f t="shared" si="2"/>
        <v>44355</v>
      </c>
      <c r="J11" s="38"/>
      <c r="K11" s="35">
        <v>8</v>
      </c>
      <c r="L11" s="36">
        <f t="shared" si="3"/>
        <v>44385</v>
      </c>
      <c r="M11" s="44" t="s">
        <v>65</v>
      </c>
      <c r="N11" s="32">
        <v>8</v>
      </c>
      <c r="O11" s="33">
        <f t="shared" si="4"/>
        <v>44416</v>
      </c>
      <c r="P11" s="89" t="s">
        <v>279</v>
      </c>
      <c r="Q11" s="35">
        <v>8</v>
      </c>
      <c r="R11" s="36">
        <f t="shared" si="5"/>
        <v>44447</v>
      </c>
      <c r="S11" s="67" t="s">
        <v>48</v>
      </c>
      <c r="T11" s="35">
        <v>8</v>
      </c>
      <c r="U11" s="36">
        <f t="shared" si="6"/>
        <v>44477</v>
      </c>
      <c r="V11" s="38" t="s">
        <v>66</v>
      </c>
      <c r="W11" s="35">
        <v>8</v>
      </c>
      <c r="X11" s="36">
        <f t="shared" si="7"/>
        <v>44508</v>
      </c>
      <c r="Y11" s="61"/>
      <c r="Z11" s="35">
        <v>8</v>
      </c>
      <c r="AA11" s="36">
        <f t="shared" si="8"/>
        <v>44538</v>
      </c>
      <c r="AB11" s="51" t="s">
        <v>67</v>
      </c>
      <c r="AC11" s="32">
        <v>8</v>
      </c>
      <c r="AD11" s="33">
        <f t="shared" si="9"/>
        <v>44569</v>
      </c>
      <c r="AE11" s="60"/>
      <c r="AF11" s="35">
        <v>8</v>
      </c>
      <c r="AG11" s="36">
        <f t="shared" si="10"/>
        <v>44600</v>
      </c>
      <c r="AH11" s="66"/>
      <c r="AI11" s="35">
        <v>8</v>
      </c>
      <c r="AJ11" s="36">
        <f t="shared" si="11"/>
        <v>44628</v>
      </c>
      <c r="AK11" s="38"/>
    </row>
    <row r="12" spans="2:37" ht="29.25" customHeight="1">
      <c r="B12" s="35">
        <v>9</v>
      </c>
      <c r="C12" s="36">
        <f t="shared" si="0"/>
        <v>44295</v>
      </c>
      <c r="D12" s="37"/>
      <c r="E12" s="32">
        <v>9</v>
      </c>
      <c r="F12" s="33">
        <f t="shared" si="1"/>
        <v>44325</v>
      </c>
      <c r="G12" s="34"/>
      <c r="H12" s="35">
        <v>9</v>
      </c>
      <c r="I12" s="36">
        <f t="shared" si="2"/>
        <v>44356</v>
      </c>
      <c r="J12" s="42" t="s">
        <v>48</v>
      </c>
      <c r="K12" s="35">
        <v>9</v>
      </c>
      <c r="L12" s="36">
        <f t="shared" si="3"/>
        <v>44386</v>
      </c>
      <c r="M12" s="68" t="s">
        <v>68</v>
      </c>
      <c r="N12" s="32">
        <v>9</v>
      </c>
      <c r="O12" s="33">
        <f t="shared" si="4"/>
        <v>44417</v>
      </c>
      <c r="P12" s="60" t="s">
        <v>277</v>
      </c>
      <c r="Q12" s="35">
        <v>9</v>
      </c>
      <c r="R12" s="36">
        <f t="shared" si="5"/>
        <v>44448</v>
      </c>
      <c r="S12" s="38" t="s">
        <v>40</v>
      </c>
      <c r="T12" s="32">
        <v>9</v>
      </c>
      <c r="U12" s="33">
        <f t="shared" si="6"/>
        <v>44478</v>
      </c>
      <c r="V12" s="56"/>
      <c r="W12" s="35">
        <v>9</v>
      </c>
      <c r="X12" s="36">
        <f t="shared" si="7"/>
        <v>44509</v>
      </c>
      <c r="Y12" s="37" t="s">
        <v>70</v>
      </c>
      <c r="Z12" s="35">
        <v>9</v>
      </c>
      <c r="AA12" s="36">
        <f t="shared" si="8"/>
        <v>44539</v>
      </c>
      <c r="AB12" s="51" t="s">
        <v>40</v>
      </c>
      <c r="AC12" s="32">
        <v>9</v>
      </c>
      <c r="AD12" s="33">
        <f t="shared" si="9"/>
        <v>44570</v>
      </c>
      <c r="AE12" s="45" t="s">
        <v>71</v>
      </c>
      <c r="AF12" s="35">
        <v>9</v>
      </c>
      <c r="AG12" s="36">
        <f t="shared" si="10"/>
        <v>44601</v>
      </c>
      <c r="AH12" s="62" t="s">
        <v>72</v>
      </c>
      <c r="AI12" s="35">
        <v>9</v>
      </c>
      <c r="AJ12" s="36">
        <f t="shared" si="11"/>
        <v>44629</v>
      </c>
      <c r="AK12" s="72" t="s">
        <v>73</v>
      </c>
    </row>
    <row r="13" spans="2:37" ht="29.25" customHeight="1">
      <c r="B13" s="32">
        <v>10</v>
      </c>
      <c r="C13" s="33">
        <f t="shared" si="0"/>
        <v>44296</v>
      </c>
      <c r="D13" s="56" t="s">
        <v>74</v>
      </c>
      <c r="E13" s="35">
        <v>10</v>
      </c>
      <c r="F13" s="36">
        <f t="shared" si="1"/>
        <v>44326</v>
      </c>
      <c r="G13" s="61"/>
      <c r="H13" s="35">
        <v>10</v>
      </c>
      <c r="I13" s="36">
        <f t="shared" si="2"/>
        <v>44357</v>
      </c>
      <c r="J13" s="51" t="s">
        <v>75</v>
      </c>
      <c r="K13" s="32">
        <v>10</v>
      </c>
      <c r="L13" s="33">
        <f t="shared" si="3"/>
        <v>44387</v>
      </c>
      <c r="M13" s="46" t="s">
        <v>76</v>
      </c>
      <c r="N13" s="29">
        <v>10</v>
      </c>
      <c r="O13" s="30">
        <f t="shared" si="4"/>
        <v>44418</v>
      </c>
      <c r="P13" s="64" t="s">
        <v>278</v>
      </c>
      <c r="Q13" s="35">
        <v>10</v>
      </c>
      <c r="R13" s="36">
        <f t="shared" si="5"/>
        <v>44449</v>
      </c>
      <c r="S13" s="38"/>
      <c r="T13" s="32">
        <v>10</v>
      </c>
      <c r="U13" s="33">
        <f t="shared" si="6"/>
        <v>44479</v>
      </c>
      <c r="V13" s="34" t="s">
        <v>77</v>
      </c>
      <c r="W13" s="35">
        <v>10</v>
      </c>
      <c r="X13" s="36">
        <f t="shared" si="7"/>
        <v>44510</v>
      </c>
      <c r="Y13" s="37" t="s">
        <v>78</v>
      </c>
      <c r="Z13" s="35">
        <v>10</v>
      </c>
      <c r="AA13" s="36">
        <f t="shared" si="8"/>
        <v>44540</v>
      </c>
      <c r="AB13" s="37" t="s">
        <v>79</v>
      </c>
      <c r="AC13" s="32">
        <v>10</v>
      </c>
      <c r="AD13" s="33">
        <f t="shared" si="9"/>
        <v>44571</v>
      </c>
      <c r="AE13" s="43" t="s">
        <v>80</v>
      </c>
      <c r="AF13" s="35">
        <v>10</v>
      </c>
      <c r="AG13" s="36">
        <f t="shared" si="10"/>
        <v>44602</v>
      </c>
      <c r="AH13" s="51" t="s">
        <v>81</v>
      </c>
      <c r="AI13" s="35">
        <v>10</v>
      </c>
      <c r="AJ13" s="36">
        <f t="shared" si="11"/>
        <v>44630</v>
      </c>
      <c r="AK13" s="72" t="s">
        <v>73</v>
      </c>
    </row>
    <row r="14" spans="2:37" ht="29.25" customHeight="1">
      <c r="B14" s="32">
        <v>11</v>
      </c>
      <c r="C14" s="33">
        <f t="shared" si="0"/>
        <v>44297</v>
      </c>
      <c r="D14" s="56"/>
      <c r="E14" s="35">
        <v>11</v>
      </c>
      <c r="F14" s="36">
        <f t="shared" si="1"/>
        <v>44327</v>
      </c>
      <c r="G14" s="37"/>
      <c r="H14" s="35">
        <v>11</v>
      </c>
      <c r="I14" s="36">
        <f t="shared" si="2"/>
        <v>44358</v>
      </c>
      <c r="J14" s="37" t="s">
        <v>82</v>
      </c>
      <c r="K14" s="32">
        <v>11</v>
      </c>
      <c r="L14" s="33">
        <f t="shared" si="3"/>
        <v>44388</v>
      </c>
      <c r="M14" s="46"/>
      <c r="N14" s="29">
        <v>11</v>
      </c>
      <c r="O14" s="30">
        <f t="shared" si="4"/>
        <v>44419</v>
      </c>
      <c r="P14" s="49"/>
      <c r="Q14" s="32">
        <v>11</v>
      </c>
      <c r="R14" s="33">
        <f t="shared" si="5"/>
        <v>44450</v>
      </c>
      <c r="S14" s="56"/>
      <c r="T14" s="188">
        <v>11</v>
      </c>
      <c r="U14" s="189">
        <f t="shared" si="6"/>
        <v>44480</v>
      </c>
      <c r="V14" s="74" t="s">
        <v>262</v>
      </c>
      <c r="W14" s="35">
        <v>11</v>
      </c>
      <c r="X14" s="36">
        <f t="shared" si="7"/>
        <v>44511</v>
      </c>
      <c r="Y14" s="37" t="s">
        <v>85</v>
      </c>
      <c r="Z14" s="32">
        <v>11</v>
      </c>
      <c r="AA14" s="33">
        <f t="shared" si="8"/>
        <v>44541</v>
      </c>
      <c r="AB14" s="46"/>
      <c r="AC14" s="35">
        <v>11</v>
      </c>
      <c r="AD14" s="36">
        <f t="shared" si="9"/>
        <v>44572</v>
      </c>
      <c r="AE14" s="63" t="s">
        <v>86</v>
      </c>
      <c r="AF14" s="32">
        <v>11</v>
      </c>
      <c r="AG14" s="33">
        <f t="shared" si="10"/>
        <v>44603</v>
      </c>
      <c r="AH14" s="43" t="s">
        <v>87</v>
      </c>
      <c r="AI14" s="35">
        <v>11</v>
      </c>
      <c r="AJ14" s="36">
        <f t="shared" si="11"/>
        <v>44631</v>
      </c>
      <c r="AK14" s="42" t="s">
        <v>88</v>
      </c>
    </row>
    <row r="15" spans="2:37" ht="29.25" customHeight="1">
      <c r="B15" s="35">
        <v>12</v>
      </c>
      <c r="C15" s="36">
        <f t="shared" si="0"/>
        <v>44298</v>
      </c>
      <c r="D15" s="73" t="s">
        <v>89</v>
      </c>
      <c r="E15" s="35">
        <v>12</v>
      </c>
      <c r="F15" s="36">
        <f t="shared" si="1"/>
        <v>44328</v>
      </c>
      <c r="G15" s="42" t="s">
        <v>90</v>
      </c>
      <c r="H15" s="32">
        <v>12</v>
      </c>
      <c r="I15" s="33">
        <f t="shared" si="2"/>
        <v>44359</v>
      </c>
      <c r="J15" s="46" t="s">
        <v>91</v>
      </c>
      <c r="K15" s="35">
        <v>12</v>
      </c>
      <c r="L15" s="36">
        <f t="shared" si="3"/>
        <v>44389</v>
      </c>
      <c r="M15" s="73" t="s">
        <v>89</v>
      </c>
      <c r="N15" s="29">
        <v>12</v>
      </c>
      <c r="O15" s="30">
        <f t="shared" si="4"/>
        <v>44420</v>
      </c>
      <c r="P15" s="49"/>
      <c r="Q15" s="32">
        <v>12</v>
      </c>
      <c r="R15" s="33">
        <f t="shared" si="5"/>
        <v>44451</v>
      </c>
      <c r="S15" s="34"/>
      <c r="T15" s="180">
        <v>12</v>
      </c>
      <c r="U15" s="181">
        <f t="shared" si="6"/>
        <v>44481</v>
      </c>
      <c r="V15" s="190" t="s">
        <v>283</v>
      </c>
      <c r="W15" s="35">
        <v>12</v>
      </c>
      <c r="X15" s="36">
        <f t="shared" si="7"/>
        <v>44512</v>
      </c>
      <c r="Y15" s="42" t="s">
        <v>93</v>
      </c>
      <c r="Z15" s="32">
        <v>12</v>
      </c>
      <c r="AA15" s="33">
        <f t="shared" si="8"/>
        <v>44542</v>
      </c>
      <c r="AB15" s="75"/>
      <c r="AC15" s="35">
        <v>12</v>
      </c>
      <c r="AD15" s="36">
        <f t="shared" si="9"/>
        <v>44573</v>
      </c>
      <c r="AE15" s="38" t="s">
        <v>94</v>
      </c>
      <c r="AF15" s="32">
        <v>12</v>
      </c>
      <c r="AG15" s="33">
        <f t="shared" si="10"/>
        <v>44604</v>
      </c>
      <c r="AH15" s="53"/>
      <c r="AI15" s="32">
        <v>12</v>
      </c>
      <c r="AJ15" s="33">
        <f t="shared" si="11"/>
        <v>44632</v>
      </c>
      <c r="AK15" s="59"/>
    </row>
    <row r="16" spans="2:37" ht="29.25" customHeight="1">
      <c r="B16" s="35">
        <v>13</v>
      </c>
      <c r="C16" s="36">
        <f t="shared" si="0"/>
        <v>44299</v>
      </c>
      <c r="D16" s="44" t="s">
        <v>296</v>
      </c>
      <c r="E16" s="35">
        <v>13</v>
      </c>
      <c r="F16" s="36">
        <f t="shared" si="1"/>
        <v>44329</v>
      </c>
      <c r="G16" s="38" t="s">
        <v>63</v>
      </c>
      <c r="H16" s="32">
        <v>13</v>
      </c>
      <c r="I16" s="33">
        <f t="shared" si="2"/>
        <v>44360</v>
      </c>
      <c r="J16" s="46" t="s">
        <v>91</v>
      </c>
      <c r="K16" s="35">
        <v>13</v>
      </c>
      <c r="L16" s="36">
        <f t="shared" si="3"/>
        <v>44390</v>
      </c>
      <c r="M16" s="73" t="s">
        <v>295</v>
      </c>
      <c r="N16" s="29">
        <v>13</v>
      </c>
      <c r="O16" s="30">
        <f t="shared" si="4"/>
        <v>44421</v>
      </c>
      <c r="P16" s="47"/>
      <c r="Q16" s="35">
        <v>13</v>
      </c>
      <c r="R16" s="36">
        <f t="shared" si="5"/>
        <v>44452</v>
      </c>
      <c r="S16" s="61"/>
      <c r="T16" s="35">
        <v>13</v>
      </c>
      <c r="U16" s="36">
        <f t="shared" si="6"/>
        <v>44482</v>
      </c>
      <c r="V16" s="37" t="s">
        <v>102</v>
      </c>
      <c r="W16" s="32">
        <v>13</v>
      </c>
      <c r="X16" s="33">
        <f t="shared" si="7"/>
        <v>44513</v>
      </c>
      <c r="Y16" s="59"/>
      <c r="Z16" s="35">
        <v>13</v>
      </c>
      <c r="AA16" s="36">
        <f t="shared" si="8"/>
        <v>44543</v>
      </c>
      <c r="AB16" s="73" t="s">
        <v>97</v>
      </c>
      <c r="AC16" s="35">
        <v>13</v>
      </c>
      <c r="AD16" s="36">
        <f t="shared" si="9"/>
        <v>44574</v>
      </c>
      <c r="AE16" s="76" t="s">
        <v>98</v>
      </c>
      <c r="AF16" s="32">
        <v>13</v>
      </c>
      <c r="AG16" s="33">
        <f t="shared" si="10"/>
        <v>44605</v>
      </c>
      <c r="AH16" s="43"/>
      <c r="AI16" s="32">
        <v>13</v>
      </c>
      <c r="AJ16" s="33">
        <f t="shared" si="11"/>
        <v>44633</v>
      </c>
      <c r="AK16" s="34"/>
    </row>
    <row r="17" spans="2:37" ht="29.25" customHeight="1">
      <c r="B17" s="35">
        <v>14</v>
      </c>
      <c r="C17" s="36">
        <f t="shared" si="0"/>
        <v>44300</v>
      </c>
      <c r="D17" s="42" t="s">
        <v>99</v>
      </c>
      <c r="E17" s="35">
        <v>14</v>
      </c>
      <c r="F17" s="36">
        <f t="shared" si="1"/>
        <v>44330</v>
      </c>
      <c r="G17" s="38"/>
      <c r="H17" s="35">
        <v>14</v>
      </c>
      <c r="I17" s="36">
        <f t="shared" si="2"/>
        <v>44361</v>
      </c>
      <c r="J17" s="77" t="s">
        <v>100</v>
      </c>
      <c r="K17" s="35">
        <v>14</v>
      </c>
      <c r="L17" s="36">
        <f t="shared" si="3"/>
        <v>44391</v>
      </c>
      <c r="M17" s="37" t="s">
        <v>101</v>
      </c>
      <c r="N17" s="32">
        <v>14</v>
      </c>
      <c r="O17" s="33">
        <f t="shared" si="4"/>
        <v>44422</v>
      </c>
      <c r="P17" s="45"/>
      <c r="Q17" s="35">
        <v>14</v>
      </c>
      <c r="R17" s="36">
        <f t="shared" si="5"/>
        <v>44453</v>
      </c>
      <c r="S17" s="51"/>
      <c r="T17" s="35">
        <v>14</v>
      </c>
      <c r="U17" s="36">
        <f t="shared" si="6"/>
        <v>44483</v>
      </c>
      <c r="V17" s="37" t="s">
        <v>102</v>
      </c>
      <c r="W17" s="32">
        <v>14</v>
      </c>
      <c r="X17" s="33">
        <f t="shared" si="7"/>
        <v>44514</v>
      </c>
      <c r="Y17" s="46"/>
      <c r="Z17" s="35">
        <v>14</v>
      </c>
      <c r="AA17" s="36">
        <f t="shared" si="8"/>
        <v>44544</v>
      </c>
      <c r="AB17" s="78"/>
      <c r="AC17" s="35">
        <v>14</v>
      </c>
      <c r="AD17" s="36">
        <f t="shared" si="9"/>
        <v>44575</v>
      </c>
      <c r="AE17" s="37" t="s">
        <v>297</v>
      </c>
      <c r="AF17" s="35">
        <v>14</v>
      </c>
      <c r="AG17" s="36">
        <f t="shared" si="10"/>
        <v>44606</v>
      </c>
      <c r="AH17" s="79"/>
      <c r="AI17" s="35">
        <v>14</v>
      </c>
      <c r="AJ17" s="36">
        <f t="shared" si="11"/>
        <v>44634</v>
      </c>
      <c r="AK17" s="61"/>
    </row>
    <row r="18" spans="2:37" ht="29.25" customHeight="1">
      <c r="B18" s="35">
        <v>15</v>
      </c>
      <c r="C18" s="36">
        <f t="shared" si="0"/>
        <v>44301</v>
      </c>
      <c r="D18" s="80"/>
      <c r="E18" s="32">
        <v>15</v>
      </c>
      <c r="F18" s="33">
        <f t="shared" si="1"/>
        <v>44331</v>
      </c>
      <c r="G18" s="34"/>
      <c r="H18" s="35">
        <v>15</v>
      </c>
      <c r="I18" s="36">
        <f t="shared" si="2"/>
        <v>44362</v>
      </c>
      <c r="J18" s="64" t="s">
        <v>104</v>
      </c>
      <c r="K18" s="35">
        <v>15</v>
      </c>
      <c r="L18" s="36">
        <f t="shared" si="3"/>
        <v>44392</v>
      </c>
      <c r="M18" s="37" t="s">
        <v>101</v>
      </c>
      <c r="N18" s="32">
        <v>15</v>
      </c>
      <c r="O18" s="33">
        <f t="shared" si="4"/>
        <v>44423</v>
      </c>
      <c r="P18" s="45" t="s">
        <v>105</v>
      </c>
      <c r="Q18" s="35">
        <v>15</v>
      </c>
      <c r="R18" s="36">
        <f t="shared" si="5"/>
        <v>44454</v>
      </c>
      <c r="S18" s="81" t="s">
        <v>106</v>
      </c>
      <c r="T18" s="35">
        <v>15</v>
      </c>
      <c r="U18" s="36">
        <f t="shared" si="6"/>
        <v>44484</v>
      </c>
      <c r="V18" s="37" t="s">
        <v>102</v>
      </c>
      <c r="W18" s="35">
        <v>15</v>
      </c>
      <c r="X18" s="36">
        <f t="shared" si="7"/>
        <v>44515</v>
      </c>
      <c r="Y18" s="51"/>
      <c r="Z18" s="35">
        <v>15</v>
      </c>
      <c r="AA18" s="36">
        <f t="shared" si="8"/>
        <v>44545</v>
      </c>
      <c r="AB18" s="62"/>
      <c r="AC18" s="32">
        <v>15</v>
      </c>
      <c r="AD18" s="33">
        <f t="shared" si="9"/>
        <v>44576</v>
      </c>
      <c r="AE18" s="46"/>
      <c r="AF18" s="35">
        <v>15</v>
      </c>
      <c r="AG18" s="36">
        <f t="shared" si="10"/>
        <v>44607</v>
      </c>
      <c r="AH18" s="82"/>
      <c r="AI18" s="35">
        <v>15</v>
      </c>
      <c r="AJ18" s="36">
        <f t="shared" si="11"/>
        <v>44635</v>
      </c>
      <c r="AK18" s="38" t="s">
        <v>266</v>
      </c>
    </row>
    <row r="19" spans="2:37" ht="29.25" customHeight="1">
      <c r="B19" s="35">
        <v>16</v>
      </c>
      <c r="C19" s="36">
        <f t="shared" si="0"/>
        <v>44302</v>
      </c>
      <c r="D19" s="66" t="s">
        <v>108</v>
      </c>
      <c r="E19" s="32">
        <v>16</v>
      </c>
      <c r="F19" s="33">
        <f t="shared" si="1"/>
        <v>44332</v>
      </c>
      <c r="G19" s="56" t="s">
        <v>105</v>
      </c>
      <c r="H19" s="35">
        <v>16</v>
      </c>
      <c r="I19" s="36">
        <f t="shared" si="2"/>
        <v>44363</v>
      </c>
      <c r="J19" s="66" t="s">
        <v>53</v>
      </c>
      <c r="K19" s="35">
        <v>16</v>
      </c>
      <c r="L19" s="36">
        <f t="shared" si="3"/>
        <v>44393</v>
      </c>
      <c r="M19" s="37" t="s">
        <v>101</v>
      </c>
      <c r="N19" s="29">
        <v>16</v>
      </c>
      <c r="O19" s="30">
        <f t="shared" si="4"/>
        <v>44424</v>
      </c>
      <c r="P19" s="47"/>
      <c r="Q19" s="35">
        <v>16</v>
      </c>
      <c r="R19" s="36">
        <f t="shared" si="5"/>
        <v>44455</v>
      </c>
      <c r="S19" s="51" t="s">
        <v>109</v>
      </c>
      <c r="T19" s="32">
        <v>16</v>
      </c>
      <c r="U19" s="33">
        <f t="shared" si="6"/>
        <v>44485</v>
      </c>
      <c r="V19" s="46"/>
      <c r="W19" s="35">
        <v>16</v>
      </c>
      <c r="X19" s="36">
        <f t="shared" si="7"/>
        <v>44516</v>
      </c>
      <c r="Y19" s="37"/>
      <c r="Z19" s="35">
        <v>16</v>
      </c>
      <c r="AA19" s="36">
        <f t="shared" si="8"/>
        <v>44546</v>
      </c>
      <c r="AB19" s="38" t="s">
        <v>110</v>
      </c>
      <c r="AC19" s="32">
        <v>16</v>
      </c>
      <c r="AD19" s="33">
        <f t="shared" si="9"/>
        <v>44577</v>
      </c>
      <c r="AE19" s="83" t="s">
        <v>105</v>
      </c>
      <c r="AF19" s="35">
        <v>16</v>
      </c>
      <c r="AG19" s="36">
        <f t="shared" si="10"/>
        <v>44608</v>
      </c>
      <c r="AH19" s="37"/>
      <c r="AI19" s="35">
        <v>16</v>
      </c>
      <c r="AJ19" s="36">
        <f t="shared" si="11"/>
        <v>44636</v>
      </c>
      <c r="AK19" s="37" t="s">
        <v>111</v>
      </c>
    </row>
    <row r="20" spans="2:37" ht="29.25" customHeight="1">
      <c r="B20" s="32">
        <v>17</v>
      </c>
      <c r="C20" s="33">
        <f t="shared" si="0"/>
        <v>44303</v>
      </c>
      <c r="D20" s="84"/>
      <c r="E20" s="35">
        <v>17</v>
      </c>
      <c r="F20" s="36">
        <f t="shared" si="1"/>
        <v>44333</v>
      </c>
      <c r="G20" s="61"/>
      <c r="H20" s="35">
        <v>17</v>
      </c>
      <c r="I20" s="36">
        <f t="shared" si="2"/>
        <v>44364</v>
      </c>
      <c r="J20" s="62" t="s">
        <v>63</v>
      </c>
      <c r="K20" s="32">
        <v>17</v>
      </c>
      <c r="L20" s="33">
        <f t="shared" si="3"/>
        <v>44394</v>
      </c>
      <c r="M20" s="75"/>
      <c r="N20" s="29">
        <v>17</v>
      </c>
      <c r="O20" s="30">
        <f t="shared" si="4"/>
        <v>44425</v>
      </c>
      <c r="P20" s="47"/>
      <c r="Q20" s="35">
        <v>17</v>
      </c>
      <c r="R20" s="36">
        <f t="shared" si="5"/>
        <v>44456</v>
      </c>
      <c r="S20" s="63" t="s">
        <v>112</v>
      </c>
      <c r="T20" s="32">
        <v>17</v>
      </c>
      <c r="U20" s="33">
        <f t="shared" si="6"/>
        <v>44486</v>
      </c>
      <c r="V20" s="83" t="s">
        <v>105</v>
      </c>
      <c r="W20" s="35">
        <v>17</v>
      </c>
      <c r="X20" s="36">
        <f t="shared" si="7"/>
        <v>44517</v>
      </c>
      <c r="Y20" s="37" t="s">
        <v>113</v>
      </c>
      <c r="Z20" s="35">
        <v>17</v>
      </c>
      <c r="AA20" s="36">
        <f t="shared" si="8"/>
        <v>44547</v>
      </c>
      <c r="AB20" s="37"/>
      <c r="AC20" s="35">
        <v>17</v>
      </c>
      <c r="AD20" s="36">
        <f t="shared" si="9"/>
        <v>44578</v>
      </c>
      <c r="AE20" s="62"/>
      <c r="AF20" s="35">
        <v>17</v>
      </c>
      <c r="AG20" s="36">
        <f t="shared" si="10"/>
        <v>44609</v>
      </c>
      <c r="AH20" s="85" t="s">
        <v>114</v>
      </c>
      <c r="AI20" s="35">
        <v>17</v>
      </c>
      <c r="AJ20" s="36">
        <f t="shared" si="11"/>
        <v>44637</v>
      </c>
      <c r="AK20" s="37"/>
    </row>
    <row r="21" spans="2:37" ht="29.25" customHeight="1">
      <c r="B21" s="32">
        <v>18</v>
      </c>
      <c r="C21" s="33">
        <f t="shared" si="0"/>
        <v>44304</v>
      </c>
      <c r="D21" s="56" t="s">
        <v>105</v>
      </c>
      <c r="E21" s="35">
        <v>18</v>
      </c>
      <c r="F21" s="36">
        <f t="shared" si="1"/>
        <v>44334</v>
      </c>
      <c r="G21" s="38"/>
      <c r="H21" s="35">
        <v>18</v>
      </c>
      <c r="I21" s="36">
        <f t="shared" si="2"/>
        <v>44365</v>
      </c>
      <c r="J21" s="63" t="s">
        <v>115</v>
      </c>
      <c r="K21" s="32">
        <v>18</v>
      </c>
      <c r="L21" s="33">
        <f t="shared" si="3"/>
        <v>44395</v>
      </c>
      <c r="M21" s="60" t="s">
        <v>116</v>
      </c>
      <c r="N21" s="29">
        <v>18</v>
      </c>
      <c r="O21" s="30">
        <f t="shared" si="4"/>
        <v>44426</v>
      </c>
      <c r="P21" s="52" t="s">
        <v>48</v>
      </c>
      <c r="Q21" s="32">
        <v>18</v>
      </c>
      <c r="R21" s="33">
        <f t="shared" si="5"/>
        <v>44457</v>
      </c>
      <c r="S21" s="60"/>
      <c r="T21" s="35">
        <v>18</v>
      </c>
      <c r="U21" s="36">
        <f t="shared" si="6"/>
        <v>44487</v>
      </c>
      <c r="V21" s="51"/>
      <c r="W21" s="35">
        <v>18</v>
      </c>
      <c r="X21" s="36">
        <f t="shared" si="7"/>
        <v>44518</v>
      </c>
      <c r="Y21" s="38" t="s">
        <v>117</v>
      </c>
      <c r="Z21" s="32">
        <v>18</v>
      </c>
      <c r="AA21" s="33">
        <f t="shared" si="8"/>
        <v>44548</v>
      </c>
      <c r="AB21" s="46"/>
      <c r="AC21" s="35">
        <v>18</v>
      </c>
      <c r="AD21" s="36">
        <f t="shared" si="9"/>
        <v>44579</v>
      </c>
      <c r="AE21" s="63"/>
      <c r="AF21" s="35">
        <v>18</v>
      </c>
      <c r="AG21" s="36">
        <f t="shared" si="10"/>
        <v>44610</v>
      </c>
      <c r="AH21" s="68" t="s">
        <v>118</v>
      </c>
      <c r="AI21" s="35">
        <v>18</v>
      </c>
      <c r="AJ21" s="36">
        <f t="shared" si="11"/>
        <v>44638</v>
      </c>
      <c r="AK21" s="38" t="s">
        <v>119</v>
      </c>
    </row>
    <row r="22" spans="2:37" ht="29.25" customHeight="1">
      <c r="B22" s="35">
        <v>19</v>
      </c>
      <c r="C22" s="36">
        <f t="shared" si="0"/>
        <v>44305</v>
      </c>
      <c r="D22" s="38" t="s">
        <v>120</v>
      </c>
      <c r="E22" s="35">
        <v>19</v>
      </c>
      <c r="F22" s="36">
        <f t="shared" si="1"/>
        <v>44335</v>
      </c>
      <c r="G22" s="38" t="s">
        <v>121</v>
      </c>
      <c r="H22" s="32">
        <v>19</v>
      </c>
      <c r="I22" s="33">
        <f t="shared" si="2"/>
        <v>44366</v>
      </c>
      <c r="J22" s="83" t="s">
        <v>120</v>
      </c>
      <c r="K22" s="180">
        <v>19</v>
      </c>
      <c r="L22" s="181">
        <f t="shared" si="3"/>
        <v>44396</v>
      </c>
      <c r="M22" s="182"/>
      <c r="N22" s="29">
        <v>19</v>
      </c>
      <c r="O22" s="30">
        <f t="shared" si="4"/>
        <v>44427</v>
      </c>
      <c r="P22" s="52" t="s">
        <v>123</v>
      </c>
      <c r="Q22" s="32">
        <v>19</v>
      </c>
      <c r="R22" s="33">
        <f t="shared" si="5"/>
        <v>44458</v>
      </c>
      <c r="S22" s="53" t="s">
        <v>124</v>
      </c>
      <c r="T22" s="35">
        <v>19</v>
      </c>
      <c r="U22" s="36">
        <f t="shared" si="6"/>
        <v>44488</v>
      </c>
      <c r="V22" s="62" t="s">
        <v>125</v>
      </c>
      <c r="W22" s="35">
        <v>19</v>
      </c>
      <c r="X22" s="36">
        <f t="shared" si="7"/>
        <v>44519</v>
      </c>
      <c r="Y22" s="82" t="s">
        <v>126</v>
      </c>
      <c r="Z22" s="32">
        <v>19</v>
      </c>
      <c r="AA22" s="33">
        <f t="shared" si="8"/>
        <v>44549</v>
      </c>
      <c r="AB22" s="56" t="s">
        <v>127</v>
      </c>
      <c r="AC22" s="35">
        <v>19</v>
      </c>
      <c r="AD22" s="36">
        <f t="shared" si="9"/>
        <v>44580</v>
      </c>
      <c r="AE22" s="44" t="s">
        <v>263</v>
      </c>
      <c r="AF22" s="32">
        <v>19</v>
      </c>
      <c r="AG22" s="33">
        <f t="shared" si="10"/>
        <v>44611</v>
      </c>
      <c r="AH22" s="59" t="s">
        <v>129</v>
      </c>
      <c r="AI22" s="32">
        <v>19</v>
      </c>
      <c r="AJ22" s="33">
        <f t="shared" si="11"/>
        <v>44639</v>
      </c>
      <c r="AK22" s="56" t="s">
        <v>120</v>
      </c>
    </row>
    <row r="23" spans="2:37" ht="29.25" customHeight="1">
      <c r="B23" s="35">
        <v>20</v>
      </c>
      <c r="C23" s="36">
        <f t="shared" si="0"/>
        <v>44306</v>
      </c>
      <c r="D23" s="42" t="s">
        <v>130</v>
      </c>
      <c r="E23" s="35">
        <v>20</v>
      </c>
      <c r="F23" s="36">
        <f t="shared" si="1"/>
        <v>44336</v>
      </c>
      <c r="G23" s="42" t="s">
        <v>131</v>
      </c>
      <c r="H23" s="32">
        <v>20</v>
      </c>
      <c r="I23" s="33">
        <f t="shared" si="2"/>
        <v>44367</v>
      </c>
      <c r="J23" s="45" t="s">
        <v>132</v>
      </c>
      <c r="K23" s="35">
        <v>20</v>
      </c>
      <c r="L23" s="36">
        <f t="shared" si="3"/>
        <v>44397</v>
      </c>
      <c r="M23" s="63" t="s">
        <v>133</v>
      </c>
      <c r="N23" s="69">
        <v>20</v>
      </c>
      <c r="O23" s="70">
        <f t="shared" si="4"/>
        <v>44428</v>
      </c>
      <c r="P23" s="86" t="s">
        <v>134</v>
      </c>
      <c r="Q23" s="32">
        <v>20</v>
      </c>
      <c r="R23" s="33">
        <f t="shared" si="5"/>
        <v>44459</v>
      </c>
      <c r="S23" s="34" t="s">
        <v>135</v>
      </c>
      <c r="T23" s="35">
        <v>20</v>
      </c>
      <c r="U23" s="36">
        <f t="shared" si="6"/>
        <v>44489</v>
      </c>
      <c r="V23" s="82" t="s">
        <v>136</v>
      </c>
      <c r="W23" s="32">
        <v>20</v>
      </c>
      <c r="X23" s="33">
        <f t="shared" si="7"/>
        <v>44520</v>
      </c>
      <c r="Y23" s="58" t="s">
        <v>105</v>
      </c>
      <c r="Z23" s="35">
        <v>20</v>
      </c>
      <c r="AA23" s="36">
        <f t="shared" si="8"/>
        <v>44550</v>
      </c>
      <c r="AB23" s="51"/>
      <c r="AC23" s="35">
        <v>20</v>
      </c>
      <c r="AD23" s="36">
        <f t="shared" si="9"/>
        <v>44581</v>
      </c>
      <c r="AE23" s="38" t="s">
        <v>63</v>
      </c>
      <c r="AF23" s="32">
        <v>20</v>
      </c>
      <c r="AG23" s="33">
        <f t="shared" si="10"/>
        <v>44612</v>
      </c>
      <c r="AH23" s="56" t="s">
        <v>105</v>
      </c>
      <c r="AI23" s="32">
        <v>20</v>
      </c>
      <c r="AJ23" s="33">
        <f t="shared" si="11"/>
        <v>44640</v>
      </c>
      <c r="AK23" s="56" t="s">
        <v>105</v>
      </c>
    </row>
    <row r="24" spans="2:37" ht="29.25" customHeight="1">
      <c r="B24" s="35">
        <v>21</v>
      </c>
      <c r="C24" s="36">
        <f t="shared" si="0"/>
        <v>44307</v>
      </c>
      <c r="D24" s="42" t="s">
        <v>137</v>
      </c>
      <c r="E24" s="35">
        <v>21</v>
      </c>
      <c r="F24" s="36">
        <f t="shared" si="1"/>
        <v>44337</v>
      </c>
      <c r="G24" s="42" t="s">
        <v>138</v>
      </c>
      <c r="H24" s="35">
        <v>21</v>
      </c>
      <c r="I24" s="36">
        <f t="shared" si="2"/>
        <v>44368</v>
      </c>
      <c r="J24" s="61"/>
      <c r="K24" s="29">
        <v>21</v>
      </c>
      <c r="L24" s="30">
        <f t="shared" si="3"/>
        <v>44398</v>
      </c>
      <c r="M24" s="74"/>
      <c r="N24" s="32">
        <v>21</v>
      </c>
      <c r="O24" s="33">
        <f t="shared" si="4"/>
        <v>44429</v>
      </c>
      <c r="P24" s="56"/>
      <c r="Q24" s="35">
        <v>21</v>
      </c>
      <c r="R24" s="36">
        <f t="shared" si="5"/>
        <v>44460</v>
      </c>
      <c r="S24" s="63" t="s">
        <v>140</v>
      </c>
      <c r="T24" s="35">
        <v>21</v>
      </c>
      <c r="U24" s="36">
        <f t="shared" si="6"/>
        <v>44490</v>
      </c>
      <c r="V24" s="51" t="s">
        <v>141</v>
      </c>
      <c r="W24" s="32">
        <v>21</v>
      </c>
      <c r="X24" s="33">
        <f t="shared" si="7"/>
        <v>44521</v>
      </c>
      <c r="Y24" s="46"/>
      <c r="Z24" s="35">
        <v>21</v>
      </c>
      <c r="AA24" s="36">
        <f t="shared" si="8"/>
        <v>44551</v>
      </c>
      <c r="AB24" s="73" t="s">
        <v>89</v>
      </c>
      <c r="AC24" s="35">
        <v>21</v>
      </c>
      <c r="AD24" s="36">
        <f t="shared" si="9"/>
        <v>44582</v>
      </c>
      <c r="AE24" s="42" t="s">
        <v>142</v>
      </c>
      <c r="AF24" s="35">
        <v>21</v>
      </c>
      <c r="AG24" s="36">
        <f t="shared" si="10"/>
        <v>44613</v>
      </c>
      <c r="AH24" s="73" t="s">
        <v>143</v>
      </c>
      <c r="AI24" s="32">
        <v>21</v>
      </c>
      <c r="AJ24" s="33">
        <f t="shared" si="11"/>
        <v>44641</v>
      </c>
      <c r="AK24" s="34" t="s">
        <v>144</v>
      </c>
    </row>
    <row r="25" spans="2:37" ht="29.25" customHeight="1">
      <c r="B25" s="35">
        <v>22</v>
      </c>
      <c r="C25" s="36">
        <f t="shared" si="0"/>
        <v>44308</v>
      </c>
      <c r="D25" s="51" t="s">
        <v>63</v>
      </c>
      <c r="E25" s="32">
        <v>22</v>
      </c>
      <c r="F25" s="33">
        <f t="shared" si="1"/>
        <v>44338</v>
      </c>
      <c r="G25" s="56"/>
      <c r="H25" s="35">
        <v>22</v>
      </c>
      <c r="I25" s="36">
        <f t="shared" si="2"/>
        <v>44369</v>
      </c>
      <c r="J25" s="87"/>
      <c r="K25" s="32">
        <v>22</v>
      </c>
      <c r="L25" s="33">
        <f t="shared" si="3"/>
        <v>44399</v>
      </c>
      <c r="M25" s="34" t="s">
        <v>274</v>
      </c>
      <c r="N25" s="32">
        <v>22</v>
      </c>
      <c r="O25" s="33">
        <f t="shared" si="4"/>
        <v>44430</v>
      </c>
      <c r="P25" s="43"/>
      <c r="Q25" s="35">
        <v>22</v>
      </c>
      <c r="R25" s="36">
        <f t="shared" si="5"/>
        <v>44461</v>
      </c>
      <c r="S25" s="37" t="s">
        <v>145</v>
      </c>
      <c r="T25" s="35">
        <v>22</v>
      </c>
      <c r="U25" s="36">
        <f t="shared" si="6"/>
        <v>44491</v>
      </c>
      <c r="V25" s="88" t="s">
        <v>146</v>
      </c>
      <c r="W25" s="35">
        <v>22</v>
      </c>
      <c r="X25" s="36">
        <f t="shared" si="7"/>
        <v>44522</v>
      </c>
      <c r="Y25" s="37"/>
      <c r="Z25" s="35">
        <v>22</v>
      </c>
      <c r="AA25" s="36">
        <f t="shared" si="8"/>
        <v>44552</v>
      </c>
      <c r="AB25" s="73" t="s">
        <v>298</v>
      </c>
      <c r="AC25" s="32">
        <v>22</v>
      </c>
      <c r="AD25" s="33">
        <f t="shared" si="9"/>
        <v>44583</v>
      </c>
      <c r="AE25" s="59"/>
      <c r="AF25" s="35">
        <v>22</v>
      </c>
      <c r="AG25" s="36">
        <f t="shared" si="10"/>
        <v>44614</v>
      </c>
      <c r="AH25" s="37" t="s">
        <v>264</v>
      </c>
      <c r="AI25" s="35">
        <v>22</v>
      </c>
      <c r="AJ25" s="36">
        <f t="shared" si="11"/>
        <v>44642</v>
      </c>
      <c r="AK25" s="37"/>
    </row>
    <row r="26" spans="2:37" ht="29.25" customHeight="1">
      <c r="B26" s="35">
        <v>23</v>
      </c>
      <c r="C26" s="36">
        <f t="shared" si="0"/>
        <v>44309</v>
      </c>
      <c r="D26" s="51" t="s">
        <v>149</v>
      </c>
      <c r="E26" s="32">
        <v>23</v>
      </c>
      <c r="F26" s="33">
        <f t="shared" si="1"/>
        <v>44339</v>
      </c>
      <c r="G26" s="34"/>
      <c r="H26" s="35">
        <v>23</v>
      </c>
      <c r="I26" s="36">
        <f t="shared" si="2"/>
        <v>44370</v>
      </c>
      <c r="J26" s="66" t="s">
        <v>150</v>
      </c>
      <c r="K26" s="32">
        <v>23</v>
      </c>
      <c r="L26" s="33">
        <f t="shared" si="3"/>
        <v>44400</v>
      </c>
      <c r="M26" s="34" t="s">
        <v>275</v>
      </c>
      <c r="N26" s="29">
        <v>23</v>
      </c>
      <c r="O26" s="30">
        <f t="shared" si="4"/>
        <v>44431</v>
      </c>
      <c r="P26" s="49"/>
      <c r="Q26" s="32">
        <v>23</v>
      </c>
      <c r="R26" s="33">
        <f t="shared" si="5"/>
        <v>44462</v>
      </c>
      <c r="S26" s="43" t="s">
        <v>151</v>
      </c>
      <c r="T26" s="32">
        <v>23</v>
      </c>
      <c r="U26" s="33">
        <f t="shared" si="6"/>
        <v>44492</v>
      </c>
      <c r="V26" s="59"/>
      <c r="W26" s="32">
        <v>23</v>
      </c>
      <c r="X26" s="33">
        <f t="shared" si="7"/>
        <v>44523</v>
      </c>
      <c r="Y26" s="34" t="s">
        <v>152</v>
      </c>
      <c r="Z26" s="35">
        <v>23</v>
      </c>
      <c r="AA26" s="36">
        <f t="shared" si="8"/>
        <v>44553</v>
      </c>
      <c r="AB26" s="73"/>
      <c r="AC26" s="32">
        <v>23</v>
      </c>
      <c r="AD26" s="33">
        <f t="shared" si="9"/>
        <v>44584</v>
      </c>
      <c r="AE26" s="43"/>
      <c r="AF26" s="32">
        <v>23</v>
      </c>
      <c r="AG26" s="33">
        <f t="shared" si="10"/>
        <v>44615</v>
      </c>
      <c r="AH26" s="43" t="s">
        <v>153</v>
      </c>
      <c r="AI26" s="35">
        <v>23</v>
      </c>
      <c r="AJ26" s="36">
        <f t="shared" si="11"/>
        <v>44643</v>
      </c>
      <c r="AK26" s="73" t="s">
        <v>295</v>
      </c>
    </row>
    <row r="27" spans="2:37" ht="29.25" customHeight="1">
      <c r="B27" s="32">
        <v>24</v>
      </c>
      <c r="C27" s="33">
        <f t="shared" si="0"/>
        <v>44310</v>
      </c>
      <c r="D27" s="89"/>
      <c r="E27" s="35">
        <v>24</v>
      </c>
      <c r="F27" s="36">
        <f t="shared" si="1"/>
        <v>44340</v>
      </c>
      <c r="G27" s="72" t="s">
        <v>270</v>
      </c>
      <c r="H27" s="35">
        <v>24</v>
      </c>
      <c r="I27" s="36">
        <f t="shared" si="2"/>
        <v>44371</v>
      </c>
      <c r="J27" s="62" t="s">
        <v>155</v>
      </c>
      <c r="K27" s="32">
        <v>24</v>
      </c>
      <c r="L27" s="33">
        <f t="shared" si="3"/>
        <v>44401</v>
      </c>
      <c r="M27" s="46" t="s">
        <v>156</v>
      </c>
      <c r="N27" s="29">
        <v>24</v>
      </c>
      <c r="O27" s="30">
        <f t="shared" si="4"/>
        <v>44432</v>
      </c>
      <c r="P27" s="90"/>
      <c r="Q27" s="29">
        <v>24</v>
      </c>
      <c r="R27" s="30">
        <f t="shared" si="5"/>
        <v>44463</v>
      </c>
      <c r="S27" s="91" t="s">
        <v>157</v>
      </c>
      <c r="T27" s="32">
        <v>24</v>
      </c>
      <c r="U27" s="33">
        <f t="shared" si="6"/>
        <v>44493</v>
      </c>
      <c r="V27" s="34"/>
      <c r="W27" s="35">
        <v>24</v>
      </c>
      <c r="X27" s="36">
        <f t="shared" si="7"/>
        <v>44524</v>
      </c>
      <c r="Y27" s="42" t="s">
        <v>158</v>
      </c>
      <c r="Z27" s="35">
        <v>24</v>
      </c>
      <c r="AA27" s="36">
        <f t="shared" si="8"/>
        <v>44554</v>
      </c>
      <c r="AB27" s="63" t="s">
        <v>159</v>
      </c>
      <c r="AC27" s="35">
        <v>24</v>
      </c>
      <c r="AD27" s="36">
        <f t="shared" si="9"/>
        <v>44585</v>
      </c>
      <c r="AE27" s="79"/>
      <c r="AF27" s="35">
        <v>24</v>
      </c>
      <c r="AG27" s="36">
        <f t="shared" si="10"/>
        <v>44616</v>
      </c>
      <c r="AH27" s="87" t="s">
        <v>63</v>
      </c>
      <c r="AI27" s="35">
        <v>24</v>
      </c>
      <c r="AJ27" s="36">
        <f t="shared" si="11"/>
        <v>44644</v>
      </c>
      <c r="AK27" s="37" t="s">
        <v>160</v>
      </c>
    </row>
    <row r="28" spans="2:37" ht="29.25" customHeight="1">
      <c r="B28" s="32">
        <v>25</v>
      </c>
      <c r="C28" s="33">
        <f t="shared" si="0"/>
        <v>44311</v>
      </c>
      <c r="D28" s="34"/>
      <c r="E28" s="35">
        <v>25</v>
      </c>
      <c r="F28" s="36">
        <f t="shared" si="1"/>
        <v>44341</v>
      </c>
      <c r="G28" s="72" t="s">
        <v>271</v>
      </c>
      <c r="H28" s="29">
        <v>25</v>
      </c>
      <c r="I28" s="30">
        <f t="shared" si="2"/>
        <v>44372</v>
      </c>
      <c r="J28" s="64" t="s">
        <v>161</v>
      </c>
      <c r="K28" s="32">
        <v>25</v>
      </c>
      <c r="L28" s="33">
        <f t="shared" si="3"/>
        <v>44402</v>
      </c>
      <c r="M28" s="46" t="s">
        <v>156</v>
      </c>
      <c r="N28" s="29">
        <v>25</v>
      </c>
      <c r="O28" s="30">
        <f t="shared" si="4"/>
        <v>44433</v>
      </c>
      <c r="P28" s="90"/>
      <c r="Q28" s="32">
        <v>25</v>
      </c>
      <c r="R28" s="33">
        <f t="shared" si="5"/>
        <v>44464</v>
      </c>
      <c r="S28" s="46"/>
      <c r="T28" s="35">
        <v>25</v>
      </c>
      <c r="U28" s="36">
        <f t="shared" si="6"/>
        <v>44494</v>
      </c>
      <c r="V28" s="37" t="s">
        <v>162</v>
      </c>
      <c r="W28" s="35">
        <v>25</v>
      </c>
      <c r="X28" s="36">
        <f t="shared" si="7"/>
        <v>44525</v>
      </c>
      <c r="Y28" s="51" t="s">
        <v>63</v>
      </c>
      <c r="Z28" s="32">
        <v>25</v>
      </c>
      <c r="AA28" s="33">
        <f t="shared" si="8"/>
        <v>44555</v>
      </c>
      <c r="AB28" s="60"/>
      <c r="AC28" s="35">
        <v>25</v>
      </c>
      <c r="AD28" s="36">
        <f t="shared" si="9"/>
        <v>44586</v>
      </c>
      <c r="AE28" s="79"/>
      <c r="AF28" s="35">
        <v>25</v>
      </c>
      <c r="AG28" s="36">
        <f t="shared" si="10"/>
        <v>44617</v>
      </c>
      <c r="AH28" s="73" t="s">
        <v>163</v>
      </c>
      <c r="AI28" s="29">
        <v>25</v>
      </c>
      <c r="AJ28" s="30">
        <f t="shared" si="11"/>
        <v>44645</v>
      </c>
      <c r="AK28" s="92" t="s">
        <v>164</v>
      </c>
    </row>
    <row r="29" spans="2:37" ht="29.25" customHeight="1">
      <c r="B29" s="35">
        <v>26</v>
      </c>
      <c r="C29" s="36">
        <f t="shared" si="0"/>
        <v>44312</v>
      </c>
      <c r="D29" s="38"/>
      <c r="E29" s="35">
        <v>26</v>
      </c>
      <c r="F29" s="36">
        <f t="shared" si="1"/>
        <v>44342</v>
      </c>
      <c r="G29" s="42" t="s">
        <v>165</v>
      </c>
      <c r="H29" s="32">
        <v>26</v>
      </c>
      <c r="I29" s="33">
        <f t="shared" si="2"/>
        <v>44373</v>
      </c>
      <c r="J29" s="75"/>
      <c r="K29" s="29">
        <v>26</v>
      </c>
      <c r="L29" s="30">
        <f t="shared" si="3"/>
        <v>44403</v>
      </c>
      <c r="M29" s="91" t="s">
        <v>156</v>
      </c>
      <c r="N29" s="29">
        <v>26</v>
      </c>
      <c r="O29" s="30">
        <f t="shared" si="4"/>
        <v>44434</v>
      </c>
      <c r="P29" s="91"/>
      <c r="Q29" s="32">
        <v>26</v>
      </c>
      <c r="R29" s="33">
        <f t="shared" si="5"/>
        <v>44465</v>
      </c>
      <c r="S29" s="53"/>
      <c r="T29" s="35">
        <v>26</v>
      </c>
      <c r="U29" s="36">
        <f t="shared" si="6"/>
        <v>44495</v>
      </c>
      <c r="V29" s="37" t="s">
        <v>162</v>
      </c>
      <c r="W29" s="35">
        <v>26</v>
      </c>
      <c r="X29" s="36">
        <f t="shared" si="7"/>
        <v>44526</v>
      </c>
      <c r="Y29" s="37" t="s">
        <v>166</v>
      </c>
      <c r="Z29" s="32">
        <v>26</v>
      </c>
      <c r="AA29" s="33">
        <f t="shared" si="8"/>
        <v>44556</v>
      </c>
      <c r="AB29" s="43"/>
      <c r="AC29" s="35">
        <v>26</v>
      </c>
      <c r="AD29" s="36">
        <f t="shared" si="9"/>
        <v>44587</v>
      </c>
      <c r="AE29" s="42" t="s">
        <v>167</v>
      </c>
      <c r="AF29" s="32">
        <v>26</v>
      </c>
      <c r="AG29" s="33">
        <f t="shared" si="10"/>
        <v>44618</v>
      </c>
      <c r="AH29" s="46"/>
      <c r="AI29" s="32">
        <v>26</v>
      </c>
      <c r="AJ29" s="33">
        <f t="shared" si="11"/>
        <v>44646</v>
      </c>
      <c r="AK29" s="45"/>
    </row>
    <row r="30" spans="2:37" ht="29.25" customHeight="1">
      <c r="B30" s="35">
        <v>27</v>
      </c>
      <c r="C30" s="36">
        <f t="shared" si="0"/>
        <v>44313</v>
      </c>
      <c r="D30" s="38" t="s">
        <v>168</v>
      </c>
      <c r="E30" s="35">
        <v>27</v>
      </c>
      <c r="F30" s="36">
        <f t="shared" si="1"/>
        <v>44343</v>
      </c>
      <c r="G30" s="38" t="s">
        <v>169</v>
      </c>
      <c r="H30" s="32">
        <v>27</v>
      </c>
      <c r="I30" s="33">
        <f t="shared" si="2"/>
        <v>44374</v>
      </c>
      <c r="J30" s="43"/>
      <c r="K30" s="29">
        <v>27</v>
      </c>
      <c r="L30" s="30">
        <f t="shared" si="3"/>
        <v>44404</v>
      </c>
      <c r="M30" s="74" t="s">
        <v>139</v>
      </c>
      <c r="N30" s="29">
        <v>27</v>
      </c>
      <c r="O30" s="30">
        <f t="shared" si="4"/>
        <v>44435</v>
      </c>
      <c r="P30" s="91"/>
      <c r="Q30" s="35">
        <v>27</v>
      </c>
      <c r="R30" s="36">
        <f t="shared" si="5"/>
        <v>44466</v>
      </c>
      <c r="S30" s="37"/>
      <c r="T30" s="35">
        <v>27</v>
      </c>
      <c r="U30" s="36">
        <f t="shared" si="6"/>
        <v>44496</v>
      </c>
      <c r="V30" s="82" t="s">
        <v>170</v>
      </c>
      <c r="W30" s="32">
        <v>27</v>
      </c>
      <c r="X30" s="33">
        <f t="shared" si="7"/>
        <v>44527</v>
      </c>
      <c r="Y30" s="46"/>
      <c r="Z30" s="29">
        <v>27</v>
      </c>
      <c r="AA30" s="30">
        <f t="shared" si="8"/>
        <v>44557</v>
      </c>
      <c r="AB30" s="49"/>
      <c r="AC30" s="35">
        <v>27</v>
      </c>
      <c r="AD30" s="36">
        <f t="shared" si="9"/>
        <v>44588</v>
      </c>
      <c r="AE30" s="38" t="s">
        <v>40</v>
      </c>
      <c r="AF30" s="32">
        <v>27</v>
      </c>
      <c r="AG30" s="33">
        <f t="shared" si="10"/>
        <v>44619</v>
      </c>
      <c r="AH30" s="34"/>
      <c r="AI30" s="32">
        <v>27</v>
      </c>
      <c r="AJ30" s="33">
        <f t="shared" si="11"/>
        <v>44647</v>
      </c>
      <c r="AK30" s="45"/>
    </row>
    <row r="31" spans="2:37" ht="29.25" customHeight="1">
      <c r="B31" s="35">
        <v>28</v>
      </c>
      <c r="C31" s="36">
        <f t="shared" si="0"/>
        <v>44314</v>
      </c>
      <c r="D31" s="38"/>
      <c r="E31" s="35">
        <v>28</v>
      </c>
      <c r="F31" s="36">
        <f t="shared" si="1"/>
        <v>44344</v>
      </c>
      <c r="G31" s="183" t="s">
        <v>272</v>
      </c>
      <c r="H31" s="35">
        <v>28</v>
      </c>
      <c r="I31" s="36">
        <f t="shared" si="2"/>
        <v>44375</v>
      </c>
      <c r="J31" s="93"/>
      <c r="K31" s="29">
        <v>28</v>
      </c>
      <c r="L31" s="30">
        <f t="shared" si="3"/>
        <v>44405</v>
      </c>
      <c r="M31" s="52" t="s">
        <v>276</v>
      </c>
      <c r="N31" s="32">
        <v>28</v>
      </c>
      <c r="O31" s="33">
        <f t="shared" si="4"/>
        <v>44436</v>
      </c>
      <c r="P31" s="46"/>
      <c r="Q31" s="35">
        <v>28</v>
      </c>
      <c r="R31" s="36">
        <f t="shared" si="5"/>
        <v>44467</v>
      </c>
      <c r="S31" s="42"/>
      <c r="T31" s="35">
        <v>28</v>
      </c>
      <c r="U31" s="36">
        <f t="shared" si="6"/>
        <v>44497</v>
      </c>
      <c r="V31" s="94" t="s">
        <v>172</v>
      </c>
      <c r="W31" s="32">
        <v>28</v>
      </c>
      <c r="X31" s="33">
        <f t="shared" si="7"/>
        <v>44528</v>
      </c>
      <c r="Y31" s="53"/>
      <c r="Z31" s="29">
        <v>28</v>
      </c>
      <c r="AA31" s="30">
        <f t="shared" si="8"/>
        <v>44558</v>
      </c>
      <c r="AB31" s="64"/>
      <c r="AC31" s="35">
        <v>28</v>
      </c>
      <c r="AD31" s="36">
        <f t="shared" si="9"/>
        <v>44589</v>
      </c>
      <c r="AE31" s="42" t="s">
        <v>173</v>
      </c>
      <c r="AF31" s="35">
        <v>28</v>
      </c>
      <c r="AG31" s="36">
        <f t="shared" si="10"/>
        <v>44620</v>
      </c>
      <c r="AH31" s="79"/>
      <c r="AI31" s="29">
        <v>28</v>
      </c>
      <c r="AJ31" s="30">
        <f t="shared" si="11"/>
        <v>44648</v>
      </c>
      <c r="AK31" s="49"/>
    </row>
    <row r="32" spans="2:37" ht="29.25" customHeight="1">
      <c r="B32" s="54">
        <v>29</v>
      </c>
      <c r="C32" s="33">
        <f t="shared" si="0"/>
        <v>44315</v>
      </c>
      <c r="D32" s="34" t="s">
        <v>174</v>
      </c>
      <c r="E32" s="32">
        <v>29</v>
      </c>
      <c r="F32" s="33">
        <f t="shared" si="1"/>
        <v>44345</v>
      </c>
      <c r="G32" s="46"/>
      <c r="H32" s="35">
        <v>29</v>
      </c>
      <c r="I32" s="36">
        <f t="shared" si="2"/>
        <v>44376</v>
      </c>
      <c r="J32" s="38" t="s">
        <v>175</v>
      </c>
      <c r="K32" s="29">
        <v>29</v>
      </c>
      <c r="L32" s="30">
        <f t="shared" si="3"/>
        <v>44406</v>
      </c>
      <c r="M32" s="52" t="s">
        <v>53</v>
      </c>
      <c r="N32" s="32">
        <v>29</v>
      </c>
      <c r="O32" s="33">
        <f t="shared" si="4"/>
        <v>44437</v>
      </c>
      <c r="P32" s="84"/>
      <c r="Q32" s="35">
        <v>29</v>
      </c>
      <c r="R32" s="36">
        <f t="shared" si="5"/>
        <v>44468</v>
      </c>
      <c r="S32" s="37" t="s">
        <v>89</v>
      </c>
      <c r="T32" s="35">
        <v>29</v>
      </c>
      <c r="U32" s="36">
        <f t="shared" si="6"/>
        <v>44498</v>
      </c>
      <c r="V32" s="37" t="s">
        <v>89</v>
      </c>
      <c r="W32" s="35">
        <v>29</v>
      </c>
      <c r="X32" s="36">
        <f t="shared" si="7"/>
        <v>44529</v>
      </c>
      <c r="Y32" s="37" t="s">
        <v>89</v>
      </c>
      <c r="Z32" s="29">
        <v>29</v>
      </c>
      <c r="AA32" s="30">
        <f t="shared" si="8"/>
        <v>44559</v>
      </c>
      <c r="AB32" s="64" t="s">
        <v>176</v>
      </c>
      <c r="AC32" s="32">
        <v>29</v>
      </c>
      <c r="AD32" s="33">
        <f t="shared" si="9"/>
        <v>44590</v>
      </c>
      <c r="AE32" s="59"/>
      <c r="AF32" s="35"/>
      <c r="AG32" s="36"/>
      <c r="AH32" s="79"/>
      <c r="AI32" s="29">
        <v>29</v>
      </c>
      <c r="AJ32" s="30">
        <f t="shared" si="11"/>
        <v>44649</v>
      </c>
      <c r="AK32" s="49"/>
    </row>
    <row r="33" spans="2:37" ht="29.25" customHeight="1">
      <c r="B33" s="35">
        <v>30</v>
      </c>
      <c r="C33" s="23">
        <f t="shared" si="0"/>
        <v>44316</v>
      </c>
      <c r="D33" s="37" t="s">
        <v>177</v>
      </c>
      <c r="E33" s="32">
        <v>30</v>
      </c>
      <c r="F33" s="20">
        <f t="shared" si="1"/>
        <v>44346</v>
      </c>
      <c r="G33" s="53"/>
      <c r="H33" s="35">
        <v>30</v>
      </c>
      <c r="I33" s="23">
        <f t="shared" si="2"/>
        <v>44377</v>
      </c>
      <c r="J33" s="73" t="s">
        <v>89</v>
      </c>
      <c r="K33" s="29">
        <v>30</v>
      </c>
      <c r="L33" s="17">
        <f t="shared" si="3"/>
        <v>44407</v>
      </c>
      <c r="M33" s="52"/>
      <c r="N33" s="29">
        <v>30</v>
      </c>
      <c r="O33" s="17">
        <f t="shared" si="4"/>
        <v>44438</v>
      </c>
      <c r="P33" s="49"/>
      <c r="Q33" s="35">
        <v>30</v>
      </c>
      <c r="R33" s="23">
        <f t="shared" si="5"/>
        <v>44469</v>
      </c>
      <c r="S33" s="37" t="s">
        <v>178</v>
      </c>
      <c r="T33" s="32">
        <v>30</v>
      </c>
      <c r="U33" s="20">
        <f t="shared" si="6"/>
        <v>44499</v>
      </c>
      <c r="V33" s="46"/>
      <c r="W33" s="35">
        <v>30</v>
      </c>
      <c r="X33" s="23">
        <f t="shared" si="7"/>
        <v>44530</v>
      </c>
      <c r="Y33" s="37" t="s">
        <v>179</v>
      </c>
      <c r="Z33" s="29">
        <v>30</v>
      </c>
      <c r="AA33" s="17">
        <f t="shared" si="8"/>
        <v>44560</v>
      </c>
      <c r="AB33" s="64" t="s">
        <v>176</v>
      </c>
      <c r="AC33" s="32">
        <v>30</v>
      </c>
      <c r="AD33" s="20">
        <f t="shared" si="9"/>
        <v>44591</v>
      </c>
      <c r="AE33" s="45"/>
      <c r="AF33" s="35"/>
      <c r="AG33" s="23"/>
      <c r="AH33" s="62"/>
      <c r="AI33" s="29">
        <v>30</v>
      </c>
      <c r="AJ33" s="17">
        <f t="shared" si="11"/>
        <v>44650</v>
      </c>
      <c r="AK33" s="47"/>
    </row>
    <row r="34" spans="2:37" ht="29.25" customHeight="1" thickBot="1">
      <c r="B34" s="96"/>
      <c r="C34" s="97"/>
      <c r="D34" s="98"/>
      <c r="E34" s="96">
        <v>31</v>
      </c>
      <c r="F34" s="97">
        <f t="shared" si="1"/>
        <v>44347</v>
      </c>
      <c r="G34" s="184" t="s">
        <v>273</v>
      </c>
      <c r="H34" s="96"/>
      <c r="I34" s="97"/>
      <c r="J34" s="100"/>
      <c r="K34" s="101">
        <v>31</v>
      </c>
      <c r="L34" s="102">
        <f t="shared" si="3"/>
        <v>44408</v>
      </c>
      <c r="M34" s="103"/>
      <c r="N34" s="185">
        <v>31</v>
      </c>
      <c r="O34" s="186">
        <f t="shared" si="4"/>
        <v>44439</v>
      </c>
      <c r="P34" s="187" t="s">
        <v>280</v>
      </c>
      <c r="Q34" s="96"/>
      <c r="R34" s="97"/>
      <c r="S34" s="98"/>
      <c r="T34" s="101">
        <v>31</v>
      </c>
      <c r="U34" s="102">
        <f t="shared" si="6"/>
        <v>44500</v>
      </c>
      <c r="V34" s="107"/>
      <c r="W34" s="96"/>
      <c r="X34" s="97"/>
      <c r="Y34" s="98"/>
      <c r="Z34" s="108">
        <v>31</v>
      </c>
      <c r="AA34" s="109">
        <f t="shared" si="8"/>
        <v>44561</v>
      </c>
      <c r="AB34" s="110" t="s">
        <v>176</v>
      </c>
      <c r="AC34" s="96">
        <v>31</v>
      </c>
      <c r="AD34" s="97">
        <f t="shared" si="9"/>
        <v>44592</v>
      </c>
      <c r="AE34" s="99"/>
      <c r="AF34" s="96"/>
      <c r="AG34" s="97"/>
      <c r="AH34" s="100"/>
      <c r="AI34" s="108">
        <v>31</v>
      </c>
      <c r="AJ34" s="109">
        <f t="shared" si="11"/>
        <v>44651</v>
      </c>
      <c r="AK34" s="111"/>
    </row>
    <row r="35" spans="2:37" ht="15" customHeight="1">
      <c r="B35" s="201" t="s">
        <v>182</v>
      </c>
      <c r="C35" s="202"/>
      <c r="D35" s="112" t="s">
        <v>183</v>
      </c>
      <c r="E35" s="203"/>
      <c r="F35" s="204"/>
      <c r="G35" s="113" t="s">
        <v>184</v>
      </c>
      <c r="H35" s="204"/>
      <c r="I35" s="204"/>
      <c r="J35" s="113" t="s">
        <v>185</v>
      </c>
      <c r="K35" s="201"/>
      <c r="L35" s="202"/>
      <c r="M35" s="113" t="s">
        <v>186</v>
      </c>
      <c r="N35" s="203"/>
      <c r="O35" s="204"/>
      <c r="P35" s="112" t="s">
        <v>187</v>
      </c>
      <c r="Q35" s="114"/>
      <c r="R35" s="177"/>
      <c r="S35" s="113" t="s">
        <v>188</v>
      </c>
      <c r="T35" s="202"/>
      <c r="U35" s="202"/>
      <c r="V35" s="113" t="s">
        <v>188</v>
      </c>
      <c r="W35" s="203"/>
      <c r="X35" s="204"/>
      <c r="Y35" s="113" t="s">
        <v>188</v>
      </c>
      <c r="Z35" s="203"/>
      <c r="AA35" s="204"/>
      <c r="AB35" s="113" t="s">
        <v>184</v>
      </c>
      <c r="AC35" s="201"/>
      <c r="AD35" s="202"/>
      <c r="AE35" s="113" t="s">
        <v>190</v>
      </c>
      <c r="AF35" s="203"/>
      <c r="AG35" s="204"/>
      <c r="AH35" s="113" t="s">
        <v>184</v>
      </c>
      <c r="AI35" s="203"/>
      <c r="AJ35" s="204"/>
      <c r="AK35" s="112" t="s">
        <v>191</v>
      </c>
    </row>
    <row r="36" spans="2:37" ht="15.75" customHeight="1">
      <c r="B36" s="116"/>
      <c r="C36" s="117"/>
      <c r="D36" s="118" t="s">
        <v>192</v>
      </c>
      <c r="E36" s="119"/>
      <c r="F36" s="120"/>
      <c r="G36" s="121" t="s">
        <v>193</v>
      </c>
      <c r="H36" s="122"/>
      <c r="I36" s="120"/>
      <c r="J36" s="123" t="s">
        <v>194</v>
      </c>
      <c r="K36" s="124"/>
      <c r="L36" s="125"/>
      <c r="M36" s="126" t="s">
        <v>195</v>
      </c>
      <c r="N36" s="127"/>
      <c r="O36" s="120"/>
      <c r="P36" s="176"/>
      <c r="Q36" s="119"/>
      <c r="R36" s="120"/>
      <c r="S36" s="121" t="s">
        <v>196</v>
      </c>
      <c r="T36" s="124"/>
      <c r="U36" s="125"/>
      <c r="V36" s="129" t="s">
        <v>197</v>
      </c>
      <c r="W36" s="119"/>
      <c r="X36" s="120"/>
      <c r="Y36" s="123" t="s">
        <v>198</v>
      </c>
      <c r="Z36" s="127"/>
      <c r="AA36" s="120"/>
      <c r="AB36" s="123" t="s">
        <v>199</v>
      </c>
      <c r="AC36" s="124"/>
      <c r="AD36" s="125"/>
      <c r="AE36" s="130" t="s">
        <v>200</v>
      </c>
      <c r="AF36" s="119"/>
      <c r="AG36" s="120"/>
      <c r="AH36" s="123" t="s">
        <v>201</v>
      </c>
      <c r="AI36" s="205" t="s">
        <v>284</v>
      </c>
      <c r="AJ36" s="206"/>
      <c r="AK36" s="207"/>
    </row>
    <row r="37" spans="2:37" ht="15.75" customHeight="1">
      <c r="B37" s="116"/>
      <c r="C37" s="117"/>
      <c r="D37" s="118" t="s">
        <v>203</v>
      </c>
      <c r="E37" s="119"/>
      <c r="F37" s="120"/>
      <c r="G37" s="131" t="s">
        <v>204</v>
      </c>
      <c r="H37" s="122"/>
      <c r="I37" s="120"/>
      <c r="J37" s="126" t="s">
        <v>205</v>
      </c>
      <c r="K37" s="124"/>
      <c r="L37" s="125"/>
      <c r="M37" s="123" t="s">
        <v>206</v>
      </c>
      <c r="N37" s="127"/>
      <c r="O37" s="120"/>
      <c r="P37" s="132" t="s">
        <v>207</v>
      </c>
      <c r="Q37" s="119"/>
      <c r="R37" s="120"/>
      <c r="S37" s="118" t="s">
        <v>208</v>
      </c>
      <c r="T37" s="124"/>
      <c r="U37" s="125"/>
      <c r="V37" s="129" t="s">
        <v>209</v>
      </c>
      <c r="W37" s="119"/>
      <c r="X37" s="120"/>
      <c r="Y37" s="126" t="s">
        <v>210</v>
      </c>
      <c r="Z37" s="127"/>
      <c r="AA37" s="120"/>
      <c r="AB37" s="123" t="s">
        <v>211</v>
      </c>
      <c r="AC37" s="124"/>
      <c r="AD37" s="125"/>
      <c r="AE37" s="123" t="s">
        <v>212</v>
      </c>
      <c r="AF37" s="119"/>
      <c r="AG37" s="120"/>
      <c r="AH37" s="123" t="s">
        <v>213</v>
      </c>
      <c r="AI37" s="205" t="s">
        <v>214</v>
      </c>
      <c r="AJ37" s="206"/>
      <c r="AK37" s="207"/>
    </row>
    <row r="38" spans="2:37" ht="15.75" customHeight="1">
      <c r="B38" s="116"/>
      <c r="C38" s="117"/>
      <c r="D38" s="118" t="s">
        <v>215</v>
      </c>
      <c r="E38" s="119"/>
      <c r="F38" s="120"/>
      <c r="G38" s="118" t="s">
        <v>216</v>
      </c>
      <c r="H38" s="122"/>
      <c r="I38" s="120"/>
      <c r="J38" s="130" t="s">
        <v>217</v>
      </c>
      <c r="K38" s="124"/>
      <c r="L38" s="125"/>
      <c r="M38" s="133" t="s">
        <v>218</v>
      </c>
      <c r="N38" s="127"/>
      <c r="O38" s="120"/>
      <c r="P38" s="121" t="s">
        <v>211</v>
      </c>
      <c r="Q38" s="119"/>
      <c r="R38" s="120"/>
      <c r="S38" s="118" t="s">
        <v>219</v>
      </c>
      <c r="T38" s="124"/>
      <c r="U38" s="125"/>
      <c r="V38" s="129" t="s">
        <v>220</v>
      </c>
      <c r="W38" s="119"/>
      <c r="X38" s="120"/>
      <c r="Y38" s="133" t="s">
        <v>221</v>
      </c>
      <c r="Z38" s="127"/>
      <c r="AA38" s="120"/>
      <c r="AB38" s="126"/>
      <c r="AC38" s="124"/>
      <c r="AD38" s="125"/>
      <c r="AE38" s="123" t="s">
        <v>222</v>
      </c>
      <c r="AF38" s="119"/>
      <c r="AG38" s="120"/>
      <c r="AH38" s="126" t="s">
        <v>223</v>
      </c>
      <c r="AI38" s="208" t="s">
        <v>268</v>
      </c>
      <c r="AJ38" s="209"/>
      <c r="AK38" s="210"/>
    </row>
    <row r="39" spans="2:37" ht="15.75" customHeight="1">
      <c r="B39" s="116"/>
      <c r="C39" s="117"/>
      <c r="D39" s="118" t="s">
        <v>225</v>
      </c>
      <c r="E39" s="119"/>
      <c r="F39" s="120"/>
      <c r="G39" s="118" t="s">
        <v>226</v>
      </c>
      <c r="H39" s="122"/>
      <c r="I39" s="120"/>
      <c r="J39" s="123" t="s">
        <v>227</v>
      </c>
      <c r="K39" s="124"/>
      <c r="L39" s="125"/>
      <c r="M39" s="123" t="s">
        <v>228</v>
      </c>
      <c r="N39" s="127"/>
      <c r="O39" s="120"/>
      <c r="P39" s="118"/>
      <c r="Q39" s="119"/>
      <c r="R39" s="120"/>
      <c r="S39" s="121" t="s">
        <v>211</v>
      </c>
      <c r="T39" s="124"/>
      <c r="U39" s="125"/>
      <c r="V39" s="129" t="s">
        <v>229</v>
      </c>
      <c r="W39" s="119"/>
      <c r="X39" s="120"/>
      <c r="Y39" s="134" t="s">
        <v>230</v>
      </c>
      <c r="Z39" s="127"/>
      <c r="AA39" s="120"/>
      <c r="AB39" s="130"/>
      <c r="AC39" s="124"/>
      <c r="AD39" s="125"/>
      <c r="AE39" s="126" t="s">
        <v>238</v>
      </c>
      <c r="AF39" s="119"/>
      <c r="AG39" s="120"/>
      <c r="AH39" s="126" t="s">
        <v>232</v>
      </c>
      <c r="AI39" s="208"/>
      <c r="AJ39" s="209"/>
      <c r="AK39" s="210"/>
    </row>
    <row r="40" spans="2:37" ht="15.75" customHeight="1">
      <c r="B40" s="116"/>
      <c r="C40" s="117"/>
      <c r="D40" s="118" t="s">
        <v>233</v>
      </c>
      <c r="E40" s="119"/>
      <c r="F40" s="120"/>
      <c r="G40" s="118" t="s">
        <v>234</v>
      </c>
      <c r="H40" s="122"/>
      <c r="I40" s="120"/>
      <c r="J40" s="123" t="s">
        <v>211</v>
      </c>
      <c r="K40" s="124"/>
      <c r="L40" s="125"/>
      <c r="M40" s="121" t="s">
        <v>235</v>
      </c>
      <c r="N40" s="127"/>
      <c r="O40" s="120"/>
      <c r="P40" s="118"/>
      <c r="Q40" s="119"/>
      <c r="R40" s="120"/>
      <c r="S40" s="118"/>
      <c r="T40" s="124"/>
      <c r="U40" s="125"/>
      <c r="V40" s="129" t="s">
        <v>236</v>
      </c>
      <c r="W40" s="119"/>
      <c r="X40" s="120"/>
      <c r="Y40" s="123" t="s">
        <v>237</v>
      </c>
      <c r="Z40" s="127"/>
      <c r="AA40" s="120"/>
      <c r="AB40" s="130"/>
      <c r="AC40" s="124"/>
      <c r="AD40" s="125"/>
      <c r="AE40" s="126" t="s">
        <v>243</v>
      </c>
      <c r="AF40" s="119"/>
      <c r="AG40" s="120"/>
      <c r="AH40" s="133" t="s">
        <v>239</v>
      </c>
      <c r="AI40" s="135"/>
      <c r="AJ40" s="136"/>
      <c r="AK40" s="121" t="s">
        <v>240</v>
      </c>
    </row>
    <row r="41" spans="2:37" ht="15.75" customHeight="1">
      <c r="B41" s="116"/>
      <c r="C41" s="117"/>
      <c r="D41" s="118" t="s">
        <v>241</v>
      </c>
      <c r="E41" s="119"/>
      <c r="F41" s="120"/>
      <c r="G41" s="137" t="s">
        <v>242</v>
      </c>
      <c r="H41" s="122"/>
      <c r="I41" s="120"/>
      <c r="J41" s="130"/>
      <c r="K41" s="124"/>
      <c r="L41" s="125"/>
      <c r="M41" s="123" t="s">
        <v>211</v>
      </c>
      <c r="N41" s="127"/>
      <c r="O41" s="120"/>
      <c r="P41" s="118"/>
      <c r="Q41" s="119"/>
      <c r="R41" s="120"/>
      <c r="S41" s="118"/>
      <c r="T41" s="124"/>
      <c r="U41" s="125"/>
      <c r="V41" s="123" t="s">
        <v>211</v>
      </c>
      <c r="W41" s="119"/>
      <c r="X41" s="120"/>
      <c r="Y41" s="123" t="s">
        <v>211</v>
      </c>
      <c r="Z41" s="127"/>
      <c r="AA41" s="120"/>
      <c r="AB41" s="130"/>
      <c r="AC41" s="124"/>
      <c r="AD41" s="125"/>
      <c r="AE41" s="133" t="s">
        <v>245</v>
      </c>
      <c r="AF41" s="119"/>
      <c r="AG41" s="120"/>
      <c r="AH41" s="123" t="s">
        <v>211</v>
      </c>
      <c r="AI41" s="138"/>
      <c r="AJ41" s="139"/>
      <c r="AK41" s="123" t="s">
        <v>211</v>
      </c>
    </row>
    <row r="42" spans="2:37" ht="15.75" customHeight="1">
      <c r="B42" s="116"/>
      <c r="C42" s="117"/>
      <c r="D42" s="118" t="s">
        <v>244</v>
      </c>
      <c r="E42" s="119"/>
      <c r="F42" s="120"/>
      <c r="G42" s="118" t="s">
        <v>211</v>
      </c>
      <c r="H42" s="122"/>
      <c r="I42" s="120"/>
      <c r="J42" s="130"/>
      <c r="K42" s="124"/>
      <c r="L42" s="125"/>
      <c r="M42" s="121"/>
      <c r="N42" s="127"/>
      <c r="O42" s="120"/>
      <c r="P42" s="118"/>
      <c r="Q42" s="119"/>
      <c r="R42" s="120"/>
      <c r="S42" s="118"/>
      <c r="T42" s="124"/>
      <c r="U42" s="125"/>
      <c r="V42" s="129"/>
      <c r="W42" s="119"/>
      <c r="X42" s="120"/>
      <c r="Y42" s="123"/>
      <c r="Z42" s="127"/>
      <c r="AA42" s="120"/>
      <c r="AB42" s="130"/>
      <c r="AC42" s="124"/>
      <c r="AD42" s="125"/>
      <c r="AE42" s="123" t="s">
        <v>211</v>
      </c>
      <c r="AF42" s="119"/>
      <c r="AG42" s="120"/>
      <c r="AH42" s="123"/>
      <c r="AI42" s="138"/>
      <c r="AJ42" s="139"/>
      <c r="AK42" s="130"/>
    </row>
    <row r="43" spans="2:37" ht="15.75" customHeight="1">
      <c r="B43" s="116"/>
      <c r="C43" s="117"/>
      <c r="D43" s="118" t="s">
        <v>246</v>
      </c>
      <c r="E43" s="119"/>
      <c r="F43" s="120"/>
      <c r="G43" s="118"/>
      <c r="H43" s="122"/>
      <c r="I43" s="120"/>
      <c r="J43" s="130"/>
      <c r="K43" s="124"/>
      <c r="L43" s="125"/>
      <c r="M43" s="123"/>
      <c r="N43" s="127"/>
      <c r="O43" s="120"/>
      <c r="P43" s="118"/>
      <c r="Q43" s="119"/>
      <c r="R43" s="120"/>
      <c r="S43" s="118"/>
      <c r="T43" s="124"/>
      <c r="U43" s="125"/>
      <c r="V43" s="129"/>
      <c r="W43" s="119"/>
      <c r="X43" s="120"/>
      <c r="Y43" s="123"/>
      <c r="Z43" s="127"/>
      <c r="AA43" s="120"/>
      <c r="AB43" s="130"/>
      <c r="AC43" s="124"/>
      <c r="AD43" s="125"/>
      <c r="AE43" s="123"/>
      <c r="AF43" s="119"/>
      <c r="AG43" s="120"/>
      <c r="AH43" s="123"/>
      <c r="AI43" s="138"/>
      <c r="AJ43" s="139"/>
      <c r="AK43" s="130"/>
    </row>
    <row r="44" spans="2:37" ht="15.75" customHeight="1">
      <c r="B44" s="116"/>
      <c r="C44" s="117"/>
      <c r="D44" s="140" t="s">
        <v>247</v>
      </c>
      <c r="E44" s="119"/>
      <c r="F44" s="120"/>
      <c r="G44" s="118"/>
      <c r="H44" s="122"/>
      <c r="I44" s="120"/>
      <c r="J44" s="130"/>
      <c r="K44" s="124"/>
      <c r="L44" s="125"/>
      <c r="M44" s="123"/>
      <c r="N44" s="127"/>
      <c r="O44" s="120"/>
      <c r="P44" s="118"/>
      <c r="Q44" s="119"/>
      <c r="R44" s="120"/>
      <c r="S44" s="118"/>
      <c r="T44" s="124"/>
      <c r="U44" s="125"/>
      <c r="V44" s="129"/>
      <c r="W44" s="119"/>
      <c r="X44" s="120"/>
      <c r="Y44" s="123"/>
      <c r="Z44" s="127"/>
      <c r="AA44" s="120"/>
      <c r="AB44" s="130"/>
      <c r="AC44" s="124"/>
      <c r="AD44" s="125"/>
      <c r="AE44" s="133"/>
      <c r="AF44" s="119"/>
      <c r="AG44" s="120"/>
      <c r="AH44" s="123"/>
      <c r="AI44" s="138"/>
      <c r="AJ44" s="139"/>
      <c r="AK44" s="130"/>
    </row>
    <row r="45" spans="2:37" ht="15.75" customHeight="1">
      <c r="B45" s="116"/>
      <c r="C45" s="117"/>
      <c r="D45" s="141" t="s">
        <v>248</v>
      </c>
      <c r="E45" s="119"/>
      <c r="F45" s="120"/>
      <c r="G45" s="118"/>
      <c r="H45" s="122"/>
      <c r="I45" s="120"/>
      <c r="J45" s="130"/>
      <c r="K45" s="124"/>
      <c r="L45" s="125"/>
      <c r="M45" s="123"/>
      <c r="N45" s="127"/>
      <c r="O45" s="120"/>
      <c r="P45" s="118"/>
      <c r="Q45" s="119"/>
      <c r="R45" s="120"/>
      <c r="S45" s="118"/>
      <c r="T45" s="124"/>
      <c r="U45" s="125"/>
      <c r="V45" s="142"/>
      <c r="W45" s="119"/>
      <c r="X45" s="120"/>
      <c r="Y45" s="123"/>
      <c r="Z45" s="127"/>
      <c r="AA45" s="120"/>
      <c r="AB45" s="130"/>
      <c r="AC45" s="124"/>
      <c r="AD45" s="125"/>
      <c r="AE45" s="126"/>
      <c r="AF45" s="119"/>
      <c r="AG45" s="120"/>
      <c r="AH45" s="123"/>
      <c r="AI45" s="138"/>
      <c r="AJ45" s="139"/>
      <c r="AK45" s="130"/>
    </row>
    <row r="46" spans="2:37" ht="15.75" customHeight="1" thickBot="1">
      <c r="B46" s="143"/>
      <c r="C46" s="144"/>
      <c r="D46" s="145" t="s">
        <v>211</v>
      </c>
      <c r="E46" s="146"/>
      <c r="F46" s="147"/>
      <c r="G46" s="148"/>
      <c r="H46" s="149"/>
      <c r="I46" s="147"/>
      <c r="J46" s="150"/>
      <c r="K46" s="151"/>
      <c r="L46" s="152"/>
      <c r="M46" s="153"/>
      <c r="N46" s="154"/>
      <c r="O46" s="147"/>
      <c r="P46" s="155"/>
      <c r="Q46" s="146"/>
      <c r="R46" s="147"/>
      <c r="S46" s="156"/>
      <c r="T46" s="151"/>
      <c r="U46" s="152"/>
      <c r="V46" s="150"/>
      <c r="W46" s="146"/>
      <c r="X46" s="147"/>
      <c r="Y46" s="157"/>
      <c r="Z46" s="154"/>
      <c r="AA46" s="147"/>
      <c r="AB46" s="153"/>
      <c r="AC46" s="151"/>
      <c r="AD46" s="152"/>
      <c r="AE46" s="158"/>
      <c r="AF46" s="146"/>
      <c r="AG46" s="147"/>
      <c r="AH46" s="153"/>
      <c r="AI46" s="211"/>
      <c r="AJ46" s="212"/>
      <c r="AK46" s="213"/>
    </row>
    <row r="47" spans="2:37" ht="15.75" customHeight="1">
      <c r="B47" s="117"/>
      <c r="C47" s="117"/>
      <c r="D47" s="159"/>
      <c r="E47" s="122"/>
      <c r="F47" s="120"/>
      <c r="G47" s="159"/>
      <c r="H47" s="122"/>
      <c r="I47" s="120"/>
      <c r="J47" s="159"/>
      <c r="K47" s="159"/>
      <c r="L47" s="125"/>
      <c r="M47" s="159"/>
      <c r="N47" s="122"/>
      <c r="O47" s="120"/>
      <c r="P47" s="159"/>
      <c r="Q47" s="122"/>
      <c r="R47" s="120"/>
      <c r="S47" s="159"/>
      <c r="T47" s="159"/>
      <c r="U47" s="125"/>
      <c r="V47" s="159"/>
      <c r="W47" s="122"/>
      <c r="X47" s="120"/>
      <c r="Y47" s="159"/>
      <c r="Z47" s="122"/>
      <c r="AA47" s="120"/>
      <c r="AB47" s="159"/>
      <c r="AC47" s="122"/>
      <c r="AD47" s="120"/>
      <c r="AE47" s="159"/>
      <c r="AF47" s="122"/>
      <c r="AG47" s="120"/>
      <c r="AH47" s="159"/>
      <c r="AI47" s="122"/>
      <c r="AJ47" s="120"/>
      <c r="AK47" s="159"/>
    </row>
    <row r="48" spans="2:37" ht="15.75" customHeight="1">
      <c r="B48" s="117"/>
      <c r="C48" s="117"/>
      <c r="D48" s="159"/>
      <c r="E48" s="122"/>
      <c r="F48" s="120"/>
      <c r="H48" s="122"/>
      <c r="I48" s="120"/>
      <c r="J48" s="160"/>
      <c r="K48" s="214" t="s">
        <v>249</v>
      </c>
      <c r="L48" s="214"/>
      <c r="M48" s="160"/>
      <c r="N48" s="120"/>
      <c r="O48" s="120"/>
      <c r="P48" s="161"/>
      <c r="Q48" s="122"/>
      <c r="R48" s="120"/>
      <c r="S48" s="159"/>
      <c r="T48" s="159"/>
      <c r="U48" s="125"/>
      <c r="V48" s="160"/>
      <c r="W48" s="122"/>
      <c r="X48" s="120"/>
      <c r="Y48" s="160"/>
      <c r="Z48" s="120"/>
      <c r="AA48" s="120"/>
      <c r="AB48" s="160"/>
      <c r="AC48" s="159"/>
      <c r="AD48" s="125"/>
      <c r="AE48" s="160"/>
      <c r="AF48" s="122"/>
      <c r="AG48" s="120"/>
      <c r="AH48" s="160"/>
      <c r="AI48" s="139"/>
      <c r="AJ48" s="139"/>
      <c r="AK48" s="160"/>
    </row>
    <row r="49" spans="2:37" ht="15.75" customHeight="1">
      <c r="B49" s="117"/>
      <c r="C49" s="117"/>
      <c r="D49" s="159"/>
      <c r="E49" s="122"/>
      <c r="F49" s="120"/>
      <c r="H49" s="122"/>
      <c r="I49" s="120"/>
      <c r="J49" s="160"/>
      <c r="K49" s="159"/>
      <c r="L49" s="125"/>
      <c r="M49" s="160"/>
      <c r="N49" s="120"/>
      <c r="O49" s="120"/>
      <c r="P49" s="161"/>
      <c r="Q49" s="122"/>
      <c r="R49" s="120"/>
      <c r="S49" s="159"/>
      <c r="T49" s="159"/>
      <c r="U49" s="125"/>
      <c r="V49" s="160"/>
      <c r="W49" s="122"/>
      <c r="X49" s="120"/>
      <c r="Y49" s="160"/>
      <c r="Z49" s="120"/>
      <c r="AA49" s="120"/>
      <c r="AB49" s="160"/>
      <c r="AC49" s="159"/>
      <c r="AD49" s="125"/>
      <c r="AE49" s="160"/>
      <c r="AF49" s="122"/>
      <c r="AG49" s="120"/>
      <c r="AH49" s="160"/>
      <c r="AI49" s="139"/>
      <c r="AJ49" s="139"/>
      <c r="AK49" s="160"/>
    </row>
    <row r="50" spans="2:37" ht="15.75" customHeight="1">
      <c r="B50" s="117"/>
      <c r="C50" s="117"/>
      <c r="E50" s="122"/>
      <c r="F50" s="120"/>
      <c r="G50" s="160"/>
      <c r="H50" s="122"/>
      <c r="I50" s="120"/>
      <c r="J50" s="160"/>
      <c r="K50" s="159"/>
      <c r="L50" s="125"/>
      <c r="M50" s="160"/>
      <c r="N50" s="120"/>
      <c r="O50" s="120"/>
      <c r="P50" s="161"/>
      <c r="Q50" s="122"/>
      <c r="R50" s="120"/>
      <c r="S50" s="159"/>
      <c r="T50" s="159"/>
      <c r="U50" s="125"/>
      <c r="V50" s="160"/>
      <c r="W50" s="122"/>
      <c r="X50" s="120"/>
      <c r="Y50" s="160"/>
      <c r="Z50" s="120"/>
      <c r="AA50" s="120"/>
      <c r="AB50" s="160"/>
      <c r="AC50" s="159"/>
      <c r="AD50" s="125"/>
      <c r="AE50" s="160"/>
      <c r="AF50" s="122"/>
      <c r="AG50" s="120"/>
      <c r="AH50" s="160"/>
      <c r="AI50" s="139"/>
      <c r="AJ50" s="139"/>
      <c r="AK50" s="160"/>
    </row>
    <row r="51" spans="2:37" ht="15.75" customHeight="1">
      <c r="B51" s="117"/>
      <c r="C51" s="117"/>
      <c r="E51" s="122"/>
      <c r="F51" s="120"/>
      <c r="G51" s="160"/>
      <c r="H51" s="122"/>
      <c r="I51" s="120"/>
      <c r="J51" s="160"/>
      <c r="K51" s="159"/>
      <c r="L51" s="125"/>
      <c r="M51" s="160"/>
      <c r="N51" s="120"/>
      <c r="O51" s="120"/>
      <c r="P51" s="161"/>
      <c r="Q51" s="122"/>
      <c r="R51" s="120"/>
      <c r="S51" s="159"/>
      <c r="T51" s="159"/>
      <c r="U51" s="125"/>
      <c r="V51" s="160"/>
      <c r="W51" s="122"/>
      <c r="X51" s="120"/>
      <c r="Y51" s="160"/>
      <c r="Z51" s="120"/>
      <c r="AA51" s="120"/>
      <c r="AB51" s="160"/>
      <c r="AC51" s="159"/>
      <c r="AD51" s="125"/>
      <c r="AE51" s="160"/>
      <c r="AF51" s="122"/>
      <c r="AG51" s="120"/>
      <c r="AH51" s="160"/>
      <c r="AI51" s="139"/>
      <c r="AJ51" s="139"/>
      <c r="AK51" s="160"/>
    </row>
    <row r="52" spans="4:37" ht="15.75" customHeight="1">
      <c r="D52" s="159"/>
      <c r="G52" s="160"/>
      <c r="J52" s="160"/>
      <c r="V52" s="160"/>
      <c r="Y52" s="162"/>
      <c r="AB52" s="159"/>
      <c r="AE52" s="162"/>
      <c r="AH52" s="163"/>
      <c r="AK52" s="164"/>
    </row>
    <row r="53" spans="4:34" ht="15.75" customHeight="1">
      <c r="D53" s="159"/>
      <c r="G53" s="142"/>
      <c r="J53" s="160"/>
      <c r="M53" s="159"/>
      <c r="N53" s="165"/>
      <c r="O53" s="165"/>
      <c r="P53" s="166"/>
      <c r="V53" s="142"/>
      <c r="Y53" s="162"/>
      <c r="AB53" s="159"/>
      <c r="AE53" s="162"/>
      <c r="AH53" s="163"/>
    </row>
    <row r="54" spans="4:34" ht="15.75" customHeight="1" thickBot="1">
      <c r="D54" s="159"/>
      <c r="G54" s="142"/>
      <c r="J54" s="160"/>
      <c r="M54" s="159"/>
      <c r="V54" s="142"/>
      <c r="Y54" s="162"/>
      <c r="AB54" s="159"/>
      <c r="AE54" s="162"/>
      <c r="AH54" s="164"/>
    </row>
    <row r="55" spans="2:34" ht="15.75" customHeight="1" thickBot="1">
      <c r="B55" s="215" t="s">
        <v>250</v>
      </c>
      <c r="C55" s="216"/>
      <c r="D55" s="159"/>
      <c r="G55" s="142"/>
      <c r="M55" s="159"/>
      <c r="V55" s="142"/>
      <c r="Y55" s="162"/>
      <c r="AB55" s="159"/>
      <c r="AH55" s="164"/>
    </row>
    <row r="56" spans="2:34" ht="15.75" customHeight="1" thickBot="1">
      <c r="B56" s="167">
        <v>3</v>
      </c>
      <c r="C56" s="168" t="s">
        <v>251</v>
      </c>
      <c r="D56" s="169">
        <f>B56+2018</f>
        <v>2021</v>
      </c>
      <c r="G56" s="142"/>
      <c r="M56" s="159"/>
      <c r="V56" s="142"/>
      <c r="AB56" s="159"/>
      <c r="AH56" s="164"/>
    </row>
    <row r="57" spans="2:38" ht="15.75" customHeight="1">
      <c r="B57" s="10">
        <v>4</v>
      </c>
      <c r="C57" s="170" t="s">
        <v>252</v>
      </c>
      <c r="D57" s="170"/>
      <c r="E57" s="10">
        <v>5</v>
      </c>
      <c r="F57" s="170" t="s">
        <v>252</v>
      </c>
      <c r="G57" s="170"/>
      <c r="H57" s="10">
        <v>6</v>
      </c>
      <c r="I57" s="170" t="s">
        <v>252</v>
      </c>
      <c r="J57" s="170"/>
      <c r="K57" s="10">
        <v>7</v>
      </c>
      <c r="L57" s="170" t="s">
        <v>252</v>
      </c>
      <c r="M57" s="170"/>
      <c r="N57" s="10">
        <v>8</v>
      </c>
      <c r="O57" s="170" t="s">
        <v>252</v>
      </c>
      <c r="P57" s="10"/>
      <c r="Q57" s="10">
        <v>9</v>
      </c>
      <c r="R57" s="170" t="s">
        <v>252</v>
      </c>
      <c r="S57" s="170"/>
      <c r="T57" s="10">
        <v>10</v>
      </c>
      <c r="U57" s="170" t="s">
        <v>252</v>
      </c>
      <c r="V57" s="170"/>
      <c r="W57" s="10">
        <v>11</v>
      </c>
      <c r="X57" s="170" t="s">
        <v>252</v>
      </c>
      <c r="Y57" s="170"/>
      <c r="Z57" s="10">
        <v>12</v>
      </c>
      <c r="AA57" s="170" t="s">
        <v>252</v>
      </c>
      <c r="AB57" s="170"/>
      <c r="AC57" s="10">
        <v>1</v>
      </c>
      <c r="AD57" s="170" t="s">
        <v>252</v>
      </c>
      <c r="AE57" s="170"/>
      <c r="AF57" s="10">
        <v>2</v>
      </c>
      <c r="AG57" s="170" t="s">
        <v>252</v>
      </c>
      <c r="AH57" s="170"/>
      <c r="AI57" s="10">
        <v>3</v>
      </c>
      <c r="AJ57" s="170" t="s">
        <v>252</v>
      </c>
      <c r="AK57" s="170"/>
      <c r="AL57" s="10"/>
    </row>
    <row r="58" spans="2:38" ht="15.75" customHeight="1">
      <c r="B58" s="171"/>
      <c r="C58" s="171">
        <f>COUNTIF(C4:C34,"月")+COUNTIF(C4:C34,"火")+COUNTIF(C4:C34,"水")+COUNTIF(C4:C34,"木")+COUNTIF(C4:C34,"金")</f>
        <v>0</v>
      </c>
      <c r="D58" s="172"/>
      <c r="E58" s="172"/>
      <c r="F58" s="171">
        <f>COUNTIF(F4:F34,"月")+COUNTIF(F4:F34,"火")+COUNTIF(F4:F34,"水")+COUNTIF(F4:F34,"木")+COUNTIF(F4:F34,"金")</f>
        <v>0</v>
      </c>
      <c r="G58" s="172"/>
      <c r="H58" s="172"/>
      <c r="I58" s="171">
        <f>COUNTIF(I4:I34,"月")+COUNTIF(I4:I34,"火")+COUNTIF(I4:I34,"水")+COUNTIF(I4:I34,"木")+COUNTIF(I4:I34,"金")+COUNTIF(I4:I34,"日")</f>
        <v>0</v>
      </c>
      <c r="J58" s="172"/>
      <c r="K58" s="172"/>
      <c r="L58" s="171">
        <f>COUNTIF(L4:L34,"月")+COUNTIF(L4:L34,"火")+COUNTIF(L4:L34,"水")+COUNTIF(L4:L34,"木")+COUNTIF(L4:L34,"金")</f>
        <v>0</v>
      </c>
      <c r="M58" s="173"/>
      <c r="N58" s="171"/>
      <c r="O58" s="171"/>
      <c r="P58" s="172"/>
      <c r="Q58" s="172"/>
      <c r="R58" s="171">
        <f>COUNTIF(R4:R34,"月")+COUNTIF(R4:R34,"火")+COUNTIF(R4:R34,"水")+COUNTIF(R4:R34,"木")+COUNTIF(R4:R34,"金")+COUNTIF(R4:R34,"日")</f>
        <v>0</v>
      </c>
      <c r="S58" s="172"/>
      <c r="T58" s="172"/>
      <c r="U58" s="171">
        <f>COUNTIF(U4:U34,"月")+COUNTIF(U4:U34,"火")+COUNTIF(U4:U34,"水")+COUNTIF(U4:U34,"木")+COUNTIF(U4:U34,"金")</f>
        <v>0</v>
      </c>
      <c r="V58" s="172"/>
      <c r="W58" s="172"/>
      <c r="X58" s="171">
        <f>COUNTIF(X4:X34,"月")+COUNTIF(X4:X34,"火")+COUNTIF(X4:X34,"水")+COUNTIF(X4:X34,"木")+COUNTIF(X4:X34,"金")</f>
        <v>0</v>
      </c>
      <c r="Y58" s="172"/>
      <c r="Z58" s="171"/>
      <c r="AA58" s="171">
        <f>COUNTIF(AA4:AA34,"月")+COUNTIF(AA4:AA34,"火")+COUNTIF(AA4:AA34,"水")+COUNTIF(AA4:AA34,"木")+COUNTIF(AA4:AA34,"金")</f>
        <v>0</v>
      </c>
      <c r="AB58" s="172"/>
      <c r="AC58" s="172"/>
      <c r="AD58" s="171">
        <f>COUNTIF(AD4:AD34,"月")+COUNTIF(AD4:AD34,"火")+COUNTIF(AD4:AD34,"水")+COUNTIF(AD4:AD34,"木")+COUNTIF(AD4:AD34,"金")</f>
        <v>0</v>
      </c>
      <c r="AE58" s="172"/>
      <c r="AF58" s="172"/>
      <c r="AG58" s="171">
        <f>COUNTIF(AG4:AG34,"月")+COUNTIF(AG4:AG34,"火")+COUNTIF(AG4:AG34,"水")+COUNTIF(AG4:AG34,"木")+COUNTIF(AG4:AG34,"金")</f>
        <v>0</v>
      </c>
      <c r="AH58" s="172"/>
      <c r="AI58" s="172"/>
      <c r="AJ58" s="171">
        <f>COUNTIF(AJ4:AJ34,"月")+COUNTIF(AJ4:AJ34,"火")+COUNTIF(AJ4:AJ34,"水")+COUNTIF(AJ4:AJ34,"木")+COUNTIF(AJ4:AJ34,"金")</f>
        <v>0</v>
      </c>
      <c r="AK58" s="172"/>
      <c r="AL58" s="172">
        <f aca="true" t="shared" si="12" ref="AL58:AL63">SUM(C58:AK58)</f>
        <v>0</v>
      </c>
    </row>
    <row r="59" spans="2:38" ht="12.75">
      <c r="B59" s="171" t="s">
        <v>253</v>
      </c>
      <c r="C59" s="171">
        <f>COUNTIF($C$4:$C$34,"月")</f>
        <v>0</v>
      </c>
      <c r="D59" s="172"/>
      <c r="E59" s="172"/>
      <c r="F59" s="171">
        <f>COUNTIF(F$4:F$34,"月")</f>
        <v>0</v>
      </c>
      <c r="G59" s="172"/>
      <c r="H59" s="172"/>
      <c r="I59" s="171">
        <f>COUNTIF(I$4:I$34,"月")</f>
        <v>0</v>
      </c>
      <c r="J59" s="172"/>
      <c r="K59" s="172"/>
      <c r="L59" s="171">
        <f>COUNTIF(L$4:L$34,"月")</f>
        <v>0</v>
      </c>
      <c r="M59" s="173"/>
      <c r="N59" s="171"/>
      <c r="O59" s="171"/>
      <c r="P59" s="172"/>
      <c r="Q59" s="172"/>
      <c r="R59" s="171">
        <f>COUNTIF(R$4:R$34,"月")</f>
        <v>0</v>
      </c>
      <c r="S59" s="172"/>
      <c r="T59" s="172"/>
      <c r="U59" s="171">
        <f>COUNTIF(U$4:U$34,"月")</f>
        <v>0</v>
      </c>
      <c r="V59" s="172"/>
      <c r="W59" s="172"/>
      <c r="X59" s="171">
        <f>COUNTIF(X$4:X$34,"月")</f>
        <v>0</v>
      </c>
      <c r="Y59" s="172"/>
      <c r="Z59" s="171"/>
      <c r="AA59" s="171">
        <f>COUNTIF(AA$4:AA$34,"月")</f>
        <v>0</v>
      </c>
      <c r="AB59" s="172"/>
      <c r="AC59" s="172"/>
      <c r="AD59" s="171">
        <f>COUNTIF(AD$4:AD$34,"月")</f>
        <v>0</v>
      </c>
      <c r="AE59" s="172"/>
      <c r="AF59" s="172"/>
      <c r="AG59" s="171">
        <f>COUNTIF(AG$4:AG$34,"月")</f>
        <v>0</v>
      </c>
      <c r="AH59" s="172"/>
      <c r="AI59" s="172"/>
      <c r="AJ59" s="171">
        <f>COUNTIF(AJ$4:AJ$34,"月")</f>
        <v>0</v>
      </c>
      <c r="AK59" s="172"/>
      <c r="AL59" s="172">
        <f t="shared" si="12"/>
        <v>0</v>
      </c>
    </row>
    <row r="60" spans="2:38" ht="12.75">
      <c r="B60" s="171" t="s">
        <v>254</v>
      </c>
      <c r="C60" s="171">
        <f>COUNTIF($C$4:$C$34,"火")</f>
        <v>0</v>
      </c>
      <c r="D60" s="172"/>
      <c r="E60" s="172"/>
      <c r="F60" s="171">
        <f>COUNTIF(F$4:F$34,"火")</f>
        <v>0</v>
      </c>
      <c r="G60" s="172"/>
      <c r="H60" s="172"/>
      <c r="I60" s="171">
        <f>COUNTIF(I$4:I$34,"火")</f>
        <v>0</v>
      </c>
      <c r="J60" s="172"/>
      <c r="K60" s="172"/>
      <c r="L60" s="171">
        <f>COUNTIF(L$4:L$34,"火")</f>
        <v>0</v>
      </c>
      <c r="M60" s="173"/>
      <c r="N60" s="171"/>
      <c r="O60" s="171"/>
      <c r="P60" s="172"/>
      <c r="Q60" s="172"/>
      <c r="R60" s="171">
        <f>COUNTIF(R$4:R$34,"火")</f>
        <v>0</v>
      </c>
      <c r="S60" s="172"/>
      <c r="T60" s="172"/>
      <c r="U60" s="171">
        <f>COUNTIF(U$4:U$34,"火")</f>
        <v>0</v>
      </c>
      <c r="V60" s="172"/>
      <c r="W60" s="172"/>
      <c r="X60" s="171">
        <f>COUNTIF(X$4:X$34,"火")</f>
        <v>0</v>
      </c>
      <c r="Y60" s="172"/>
      <c r="Z60" s="171"/>
      <c r="AA60" s="171">
        <f>COUNTIF(AA$4:AA$34,"火")</f>
        <v>0</v>
      </c>
      <c r="AB60" s="172"/>
      <c r="AC60" s="172"/>
      <c r="AD60" s="171">
        <f>COUNTIF(AD$4:AD$34,"火")</f>
        <v>0</v>
      </c>
      <c r="AE60" s="172"/>
      <c r="AF60" s="172"/>
      <c r="AG60" s="171">
        <f>COUNTIF(AG$4:AG$34,"火")</f>
        <v>0</v>
      </c>
      <c r="AH60" s="172"/>
      <c r="AI60" s="172"/>
      <c r="AJ60" s="171">
        <f>COUNTIF(AJ$4:AJ$34,"火")</f>
        <v>0</v>
      </c>
      <c r="AK60" s="172"/>
      <c r="AL60" s="172">
        <f t="shared" si="12"/>
        <v>0</v>
      </c>
    </row>
    <row r="61" spans="2:38" ht="12.75">
      <c r="B61" s="171" t="s">
        <v>255</v>
      </c>
      <c r="C61" s="171">
        <f>COUNTIF($C$4:$C$34,"水")</f>
        <v>0</v>
      </c>
      <c r="D61" s="172"/>
      <c r="E61" s="172"/>
      <c r="F61" s="171">
        <f>COUNTIF(F$4:F$34,"水")</f>
        <v>0</v>
      </c>
      <c r="G61" s="172"/>
      <c r="H61" s="172"/>
      <c r="I61" s="171">
        <f>COUNTIF(I$4:I$34,"水")</f>
        <v>0</v>
      </c>
      <c r="J61" s="172"/>
      <c r="K61" s="172"/>
      <c r="L61" s="171">
        <f>COUNTIF(L$4:L$34,"水")</f>
        <v>0</v>
      </c>
      <c r="M61" s="173"/>
      <c r="N61" s="171"/>
      <c r="O61" s="171"/>
      <c r="P61" s="172"/>
      <c r="Q61" s="172"/>
      <c r="R61" s="171">
        <f>COUNTIF(R$4:R$34,"水")</f>
        <v>0</v>
      </c>
      <c r="S61" s="172"/>
      <c r="T61" s="172"/>
      <c r="U61" s="171">
        <f>COUNTIF(U$4:U$34,"水")</f>
        <v>0</v>
      </c>
      <c r="V61" s="172"/>
      <c r="W61" s="172"/>
      <c r="X61" s="171">
        <f>COUNTIF(X$4:X$34,"水")</f>
        <v>0</v>
      </c>
      <c r="Y61" s="172"/>
      <c r="Z61" s="171"/>
      <c r="AA61" s="171">
        <f>COUNTIF(AA$4:AA$34,"水")</f>
        <v>0</v>
      </c>
      <c r="AB61" s="172"/>
      <c r="AC61" s="172"/>
      <c r="AD61" s="171">
        <f>COUNTIF(AD$4:AD$34,"水")</f>
        <v>0</v>
      </c>
      <c r="AE61" s="172"/>
      <c r="AF61" s="172"/>
      <c r="AG61" s="171">
        <f>COUNTIF(AG$4:AG$34,"水")</f>
        <v>0</v>
      </c>
      <c r="AH61" s="172"/>
      <c r="AI61" s="172"/>
      <c r="AJ61" s="171">
        <f>COUNTIF(AJ$4:AJ$34,"水")</f>
        <v>0</v>
      </c>
      <c r="AK61" s="172"/>
      <c r="AL61" s="172">
        <f t="shared" si="12"/>
        <v>0</v>
      </c>
    </row>
    <row r="62" spans="2:38" ht="12.75">
      <c r="B62" s="171" t="s">
        <v>256</v>
      </c>
      <c r="C62" s="171">
        <f>COUNTIF($C$4:$C$34,"木")</f>
        <v>0</v>
      </c>
      <c r="D62" s="172"/>
      <c r="E62" s="172"/>
      <c r="F62" s="171">
        <f>COUNTIF(F$4:F$34,"木")</f>
        <v>0</v>
      </c>
      <c r="G62" s="172"/>
      <c r="H62" s="172"/>
      <c r="I62" s="171">
        <f>COUNTIF(I$4:I$34,"木")</f>
        <v>0</v>
      </c>
      <c r="J62" s="172"/>
      <c r="K62" s="172"/>
      <c r="L62" s="171">
        <f>COUNTIF(L$4:L$34,"木")</f>
        <v>0</v>
      </c>
      <c r="M62" s="173"/>
      <c r="N62" s="171"/>
      <c r="O62" s="171"/>
      <c r="P62" s="172"/>
      <c r="Q62" s="172"/>
      <c r="R62" s="171">
        <f>COUNTIF(R$4:R$34,"木")</f>
        <v>0</v>
      </c>
      <c r="S62" s="172"/>
      <c r="T62" s="172"/>
      <c r="U62" s="171">
        <f>COUNTIF(U$4:U$34,"木")</f>
        <v>0</v>
      </c>
      <c r="V62" s="172"/>
      <c r="W62" s="172"/>
      <c r="X62" s="171">
        <f>COUNTIF(X$4:X$34,"木")</f>
        <v>0</v>
      </c>
      <c r="Y62" s="172"/>
      <c r="Z62" s="171"/>
      <c r="AA62" s="171">
        <f>COUNTIF(AA$4:AA$34,"木")</f>
        <v>0</v>
      </c>
      <c r="AB62" s="172"/>
      <c r="AC62" s="172"/>
      <c r="AD62" s="171">
        <f>COUNTIF(AD$4:AD$34,"木")</f>
        <v>0</v>
      </c>
      <c r="AE62" s="172"/>
      <c r="AF62" s="172"/>
      <c r="AG62" s="171">
        <f>COUNTIF(AG$4:AG$34,"木")</f>
        <v>0</v>
      </c>
      <c r="AH62" s="172"/>
      <c r="AI62" s="172"/>
      <c r="AJ62" s="171">
        <f>COUNTIF(AJ$4:AJ$34,"木")</f>
        <v>0</v>
      </c>
      <c r="AK62" s="172"/>
      <c r="AL62" s="172">
        <f t="shared" si="12"/>
        <v>0</v>
      </c>
    </row>
    <row r="63" spans="2:38" ht="12.75">
      <c r="B63" s="171" t="s">
        <v>257</v>
      </c>
      <c r="C63" s="171">
        <f>COUNTIF($C$4:$C$34,"金")</f>
        <v>0</v>
      </c>
      <c r="D63" s="172"/>
      <c r="E63" s="172"/>
      <c r="F63" s="171">
        <f>COUNTIF(F$4:F$34,"金")</f>
        <v>0</v>
      </c>
      <c r="G63" s="172"/>
      <c r="H63" s="172"/>
      <c r="I63" s="171">
        <f>COUNTIF(I$4:I$34,"金")</f>
        <v>0</v>
      </c>
      <c r="J63" s="172"/>
      <c r="K63" s="172"/>
      <c r="L63" s="171">
        <f>COUNTIF(L$4:L$34,"金")</f>
        <v>0</v>
      </c>
      <c r="M63" s="173"/>
      <c r="N63" s="171"/>
      <c r="O63" s="171"/>
      <c r="P63" s="172"/>
      <c r="Q63" s="172"/>
      <c r="R63" s="171">
        <f>COUNTIF(R$4:R$34,"金")</f>
        <v>0</v>
      </c>
      <c r="S63" s="172"/>
      <c r="T63" s="172"/>
      <c r="U63" s="171">
        <f>COUNTIF(U$4:U$34,"金")</f>
        <v>0</v>
      </c>
      <c r="V63" s="172"/>
      <c r="W63" s="172"/>
      <c r="X63" s="171">
        <f>COUNTIF(X$4:X$34,"金")</f>
        <v>0</v>
      </c>
      <c r="Y63" s="172"/>
      <c r="Z63" s="171"/>
      <c r="AA63" s="171">
        <f>COUNTIF(AA$4:AA$34,"金")</f>
        <v>0</v>
      </c>
      <c r="AB63" s="172"/>
      <c r="AC63" s="172"/>
      <c r="AD63" s="171">
        <f>COUNTIF(AD$4:AD$34,"金")</f>
        <v>0</v>
      </c>
      <c r="AE63" s="172"/>
      <c r="AF63" s="172"/>
      <c r="AG63" s="171">
        <f>COUNTIF(AG$4:AG$34,"金")</f>
        <v>0</v>
      </c>
      <c r="AH63" s="172"/>
      <c r="AI63" s="172"/>
      <c r="AJ63" s="171">
        <f>COUNTIF(AJ$4:AJ$34,"金")</f>
        <v>0</v>
      </c>
      <c r="AK63" s="172"/>
      <c r="AL63" s="172">
        <f t="shared" si="12"/>
        <v>0</v>
      </c>
    </row>
    <row r="64" spans="2:38" ht="12.75">
      <c r="B64" s="171" t="s">
        <v>258</v>
      </c>
      <c r="C64" s="171">
        <f>COUNTIF($C$4:$C$34,"日")</f>
        <v>0</v>
      </c>
      <c r="D64" s="172"/>
      <c r="E64" s="172"/>
      <c r="F64" s="171">
        <f>COUNTIF(F$4:F$34,"日")</f>
        <v>0</v>
      </c>
      <c r="G64" s="172"/>
      <c r="H64" s="172"/>
      <c r="I64" s="171">
        <f>COUNTIF(I$4:I$34,"日")</f>
        <v>0</v>
      </c>
      <c r="J64" s="172"/>
      <c r="K64" s="172"/>
      <c r="L64" s="171"/>
      <c r="M64" s="173"/>
      <c r="N64" s="171"/>
      <c r="O64" s="171"/>
      <c r="P64" s="172"/>
      <c r="Q64" s="172"/>
      <c r="R64" s="171">
        <f>COUNTIF(R$4:R$34,"日")</f>
        <v>0</v>
      </c>
      <c r="S64" s="172"/>
      <c r="T64" s="172"/>
      <c r="U64" s="171"/>
      <c r="V64" s="172"/>
      <c r="W64" s="172"/>
      <c r="X64" s="171"/>
      <c r="Y64" s="172"/>
      <c r="Z64" s="171"/>
      <c r="AA64" s="171"/>
      <c r="AB64" s="172"/>
      <c r="AC64" s="172"/>
      <c r="AD64" s="171"/>
      <c r="AE64" s="172"/>
      <c r="AF64" s="172"/>
      <c r="AG64" s="171"/>
      <c r="AH64" s="172"/>
      <c r="AI64" s="172"/>
      <c r="AJ64" s="171"/>
      <c r="AK64" s="172"/>
      <c r="AL64" s="172"/>
    </row>
    <row r="66" spans="2:38" ht="12.75">
      <c r="B66" s="10" t="s">
        <v>259</v>
      </c>
      <c r="D66" s="162">
        <v>16.17</v>
      </c>
      <c r="E66" s="162"/>
      <c r="F66" s="162"/>
      <c r="G66" s="162">
        <v>20</v>
      </c>
      <c r="H66" s="162"/>
      <c r="I66" s="162"/>
      <c r="J66" s="162">
        <v>21</v>
      </c>
      <c r="K66" s="162"/>
      <c r="L66" s="162"/>
      <c r="M66" s="174">
        <v>14</v>
      </c>
      <c r="N66" s="162"/>
      <c r="O66" s="162"/>
      <c r="P66" s="162"/>
      <c r="Q66" s="162"/>
      <c r="R66" s="162"/>
      <c r="S66" s="162">
        <v>20</v>
      </c>
      <c r="T66" s="162"/>
      <c r="U66" s="162"/>
      <c r="V66" s="162">
        <v>22</v>
      </c>
      <c r="W66" s="162"/>
      <c r="X66" s="162"/>
      <c r="Y66" s="162">
        <v>18</v>
      </c>
      <c r="Z66" s="162"/>
      <c r="AA66" s="162"/>
      <c r="AB66" s="162">
        <v>17</v>
      </c>
      <c r="AC66" s="162"/>
      <c r="AD66" s="162"/>
      <c r="AE66" s="162">
        <v>16</v>
      </c>
      <c r="AF66" s="162"/>
      <c r="AG66" s="162"/>
      <c r="AH66" s="162">
        <v>19</v>
      </c>
      <c r="AI66" s="162"/>
      <c r="AJ66" s="162"/>
      <c r="AK66" s="162">
        <v>17.12</v>
      </c>
      <c r="AL66">
        <f>SUM(D66:AK66)</f>
        <v>200.29000000000002</v>
      </c>
    </row>
    <row r="67" spans="4:38" ht="12.75">
      <c r="D67" s="162">
        <v>17</v>
      </c>
      <c r="E67" s="162"/>
      <c r="F67" s="162"/>
      <c r="G67" s="162">
        <v>20</v>
      </c>
      <c r="H67" s="162"/>
      <c r="I67" s="162"/>
      <c r="J67" s="162">
        <v>21</v>
      </c>
      <c r="K67" s="162"/>
      <c r="L67" s="162"/>
      <c r="M67" s="174">
        <v>14</v>
      </c>
      <c r="N67" s="162"/>
      <c r="O67" s="162"/>
      <c r="P67" s="162"/>
      <c r="Q67" s="162"/>
      <c r="R67" s="162"/>
      <c r="S67" s="162">
        <v>20</v>
      </c>
      <c r="T67" s="162"/>
      <c r="U67" s="162"/>
      <c r="V67" s="162">
        <v>22</v>
      </c>
      <c r="W67" s="162"/>
      <c r="X67" s="162"/>
      <c r="Y67" s="162">
        <v>18</v>
      </c>
      <c r="Z67" s="162"/>
      <c r="AA67" s="162"/>
      <c r="AB67" s="162">
        <v>17</v>
      </c>
      <c r="AC67" s="162"/>
      <c r="AD67" s="162"/>
      <c r="AE67" s="162">
        <v>16</v>
      </c>
      <c r="AF67" s="162"/>
      <c r="AG67" s="162"/>
      <c r="AH67" s="162">
        <v>19</v>
      </c>
      <c r="AI67" s="162"/>
      <c r="AJ67" s="162"/>
      <c r="AK67" s="162">
        <v>17</v>
      </c>
      <c r="AL67">
        <f>SUM(D67:AK67)</f>
        <v>201</v>
      </c>
    </row>
    <row r="68" spans="4:38" ht="12.75">
      <c r="D68" s="162">
        <v>17</v>
      </c>
      <c r="E68" s="162"/>
      <c r="F68" s="162"/>
      <c r="G68" s="162">
        <v>20</v>
      </c>
      <c r="H68" s="162"/>
      <c r="I68" s="162"/>
      <c r="J68" s="162">
        <v>21</v>
      </c>
      <c r="K68" s="162"/>
      <c r="L68" s="162"/>
      <c r="M68" s="174">
        <v>14</v>
      </c>
      <c r="N68" s="162"/>
      <c r="O68" s="162"/>
      <c r="P68" s="162"/>
      <c r="Q68" s="162"/>
      <c r="R68" s="162"/>
      <c r="S68" s="162">
        <v>20</v>
      </c>
      <c r="T68" s="162"/>
      <c r="U68" s="162"/>
      <c r="V68" s="162">
        <v>22</v>
      </c>
      <c r="W68" s="162"/>
      <c r="X68" s="162"/>
      <c r="Y68" s="162">
        <v>18</v>
      </c>
      <c r="Z68" s="162"/>
      <c r="AA68" s="162"/>
      <c r="AB68" s="162">
        <v>17</v>
      </c>
      <c r="AC68" s="162"/>
      <c r="AD68" s="162"/>
      <c r="AE68" s="162">
        <v>16</v>
      </c>
      <c r="AF68" s="162"/>
      <c r="AG68" s="162"/>
      <c r="AH68" s="162">
        <v>19</v>
      </c>
      <c r="AI68" s="162"/>
      <c r="AJ68" s="162"/>
      <c r="AK68" s="162">
        <v>12</v>
      </c>
      <c r="AL68">
        <f>SUM(D68:AK68)</f>
        <v>196</v>
      </c>
    </row>
  </sheetData>
  <sheetProtection/>
  <mergeCells count="37">
    <mergeCell ref="AI37:AK37"/>
    <mergeCell ref="AI38:AK38"/>
    <mergeCell ref="AI39:AK39"/>
    <mergeCell ref="AI46:AK46"/>
    <mergeCell ref="K48:L48"/>
    <mergeCell ref="B55:C55"/>
    <mergeCell ref="W35:X35"/>
    <mergeCell ref="Z35:AA35"/>
    <mergeCell ref="AC35:AD35"/>
    <mergeCell ref="AF35:AG35"/>
    <mergeCell ref="AI35:AJ35"/>
    <mergeCell ref="AI36:AK36"/>
    <mergeCell ref="B35:C35"/>
    <mergeCell ref="E35:F35"/>
    <mergeCell ref="H35:I35"/>
    <mergeCell ref="K35:L35"/>
    <mergeCell ref="N35:O35"/>
    <mergeCell ref="T35:U35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  <mergeCell ref="D1:G1"/>
    <mergeCell ref="AH1:AK1"/>
    <mergeCell ref="H2:J2"/>
    <mergeCell ref="Q2:S2"/>
    <mergeCell ref="AC2:AE2"/>
    <mergeCell ref="AH2:AJ2"/>
    <mergeCell ref="M1:S1"/>
  </mergeCells>
  <printOptions/>
  <pageMargins left="0.1968503937007874" right="0.1968503937007874" top="0.5905511811023623" bottom="0.1968503937007874" header="0" footer="0"/>
  <pageSetup fitToWidth="2" fitToHeight="1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875" style="0" customWidth="1"/>
    <col min="2" max="3" width="3.125" style="10" customWidth="1"/>
    <col min="4" max="4" width="17.625" style="0" customWidth="1"/>
    <col min="5" max="5" width="3.125" style="0" customWidth="1"/>
    <col min="6" max="6" width="3.50390625" style="10" bestFit="1" customWidth="1"/>
    <col min="7" max="7" width="17.625" style="0" customWidth="1"/>
    <col min="8" max="8" width="3.125" style="0" customWidth="1"/>
    <col min="9" max="9" width="3.125" style="10" customWidth="1"/>
    <col min="10" max="10" width="17.625" style="0" customWidth="1"/>
    <col min="11" max="11" width="3.125" style="0" customWidth="1"/>
    <col min="12" max="12" width="3.125" style="10" customWidth="1"/>
    <col min="13" max="13" width="17.625" style="11" customWidth="1"/>
    <col min="14" max="15" width="3.125" style="10" customWidth="1"/>
    <col min="16" max="16" width="17.625" style="0" customWidth="1"/>
    <col min="17" max="17" width="3.125" style="0" customWidth="1"/>
    <col min="18" max="18" width="3.125" style="10" customWidth="1"/>
    <col min="19" max="19" width="17.625" style="0" customWidth="1"/>
    <col min="20" max="20" width="3.125" style="0" customWidth="1"/>
    <col min="21" max="21" width="3.125" style="10" customWidth="1"/>
    <col min="22" max="22" width="17.625" style="0" customWidth="1"/>
    <col min="23" max="23" width="3.125" style="0" customWidth="1"/>
    <col min="24" max="24" width="3.125" style="10" customWidth="1"/>
    <col min="25" max="25" width="17.625" style="0" customWidth="1"/>
    <col min="26" max="27" width="3.125" style="10" customWidth="1"/>
    <col min="28" max="28" width="17.625" style="0" customWidth="1"/>
    <col min="29" max="29" width="3.125" style="0" customWidth="1"/>
    <col min="30" max="30" width="3.125" style="10" customWidth="1"/>
    <col min="31" max="31" width="17.625" style="0" customWidth="1"/>
    <col min="32" max="32" width="3.125" style="0" customWidth="1"/>
    <col min="33" max="33" width="3.125" style="10" customWidth="1"/>
    <col min="34" max="34" width="17.625" style="0" customWidth="1"/>
    <col min="35" max="35" width="3.125" style="0" customWidth="1"/>
    <col min="36" max="36" width="3.125" style="10" customWidth="1"/>
    <col min="37" max="37" width="17.625" style="0" customWidth="1"/>
  </cols>
  <sheetData>
    <row r="1" spans="2:37" ht="24" thickBot="1">
      <c r="B1" s="1" t="s">
        <v>0</v>
      </c>
      <c r="C1" s="2"/>
      <c r="D1" s="193" t="s">
        <v>1</v>
      </c>
      <c r="E1" s="193"/>
      <c r="F1" s="193"/>
      <c r="G1" s="193"/>
      <c r="H1" s="3"/>
      <c r="I1" s="1"/>
      <c r="J1" s="4" t="s">
        <v>300</v>
      </c>
      <c r="K1" s="5"/>
      <c r="L1" s="2"/>
      <c r="M1" s="217" t="s">
        <v>269</v>
      </c>
      <c r="N1" s="218"/>
      <c r="O1" s="218"/>
      <c r="P1" s="218"/>
      <c r="Q1" s="218"/>
      <c r="R1" s="218"/>
      <c r="S1" s="219"/>
      <c r="T1" s="8"/>
      <c r="U1" s="2"/>
      <c r="V1" s="8"/>
      <c r="W1" s="3"/>
      <c r="X1" s="1"/>
      <c r="Y1" s="8"/>
      <c r="Z1" s="1"/>
      <c r="AA1" s="1"/>
      <c r="AB1" s="8"/>
      <c r="AC1" s="8"/>
      <c r="AD1" s="2"/>
      <c r="AE1" s="9"/>
      <c r="AF1" s="3"/>
      <c r="AG1" s="1"/>
      <c r="AH1" s="194" t="s">
        <v>3</v>
      </c>
      <c r="AI1" s="194"/>
      <c r="AJ1" s="194"/>
      <c r="AK1" s="194"/>
    </row>
    <row r="2" spans="8:37" ht="16.5" thickBot="1">
      <c r="H2" s="195" t="s">
        <v>4</v>
      </c>
      <c r="I2" s="195"/>
      <c r="J2" s="195"/>
      <c r="K2" s="5"/>
      <c r="P2" s="12">
        <v>44182</v>
      </c>
      <c r="Q2" s="196" t="s">
        <v>299</v>
      </c>
      <c r="R2" s="196"/>
      <c r="S2" s="196"/>
      <c r="AB2" s="12">
        <f>P2</f>
        <v>44182</v>
      </c>
      <c r="AC2" s="196" t="str">
        <f>Q2</f>
        <v>職員会議配布</v>
      </c>
      <c r="AD2" s="196"/>
      <c r="AE2" s="196"/>
      <c r="AF2" s="13"/>
      <c r="AG2" s="13"/>
      <c r="AH2" s="197">
        <f ca="1">NOW()</f>
        <v>44341.44549421296</v>
      </c>
      <c r="AI2" s="197"/>
      <c r="AJ2" s="197"/>
      <c r="AK2" s="14" t="s">
        <v>6</v>
      </c>
    </row>
    <row r="3" spans="2:38" s="10" customFormat="1" ht="29.25" customHeight="1" thickBot="1">
      <c r="B3" s="15"/>
      <c r="C3" s="198" t="s">
        <v>7</v>
      </c>
      <c r="D3" s="199"/>
      <c r="E3" s="15"/>
      <c r="F3" s="198" t="s">
        <v>8</v>
      </c>
      <c r="G3" s="200"/>
      <c r="H3" s="15"/>
      <c r="I3" s="198" t="s">
        <v>9</v>
      </c>
      <c r="J3" s="199"/>
      <c r="K3" s="15"/>
      <c r="L3" s="198" t="s">
        <v>10</v>
      </c>
      <c r="M3" s="199"/>
      <c r="N3" s="15"/>
      <c r="O3" s="198" t="s">
        <v>11</v>
      </c>
      <c r="P3" s="199"/>
      <c r="Q3" s="15"/>
      <c r="R3" s="198" t="s">
        <v>12</v>
      </c>
      <c r="S3" s="199"/>
      <c r="T3" s="15"/>
      <c r="U3" s="198" t="s">
        <v>13</v>
      </c>
      <c r="V3" s="199"/>
      <c r="W3" s="15"/>
      <c r="X3" s="198" t="s">
        <v>14</v>
      </c>
      <c r="Y3" s="200"/>
      <c r="Z3" s="15"/>
      <c r="AA3" s="198" t="s">
        <v>15</v>
      </c>
      <c r="AB3" s="200"/>
      <c r="AC3" s="15"/>
      <c r="AD3" s="198" t="s">
        <v>16</v>
      </c>
      <c r="AE3" s="200"/>
      <c r="AF3" s="15"/>
      <c r="AG3" s="198" t="s">
        <v>17</v>
      </c>
      <c r="AH3" s="200"/>
      <c r="AI3" s="15"/>
      <c r="AJ3" s="198" t="s">
        <v>18</v>
      </c>
      <c r="AK3" s="199"/>
      <c r="AL3"/>
    </row>
    <row r="4" spans="2:37" ht="29.25" customHeight="1">
      <c r="B4" s="16">
        <v>1</v>
      </c>
      <c r="C4" s="17">
        <f>DATE($D$56,B$57,B4)</f>
        <v>44287</v>
      </c>
      <c r="D4" s="18" t="s">
        <v>19</v>
      </c>
      <c r="E4" s="19">
        <v>1</v>
      </c>
      <c r="F4" s="20">
        <f>DATE($D$56,E$57,E4)</f>
        <v>44317</v>
      </c>
      <c r="G4" s="21" t="s">
        <v>20</v>
      </c>
      <c r="H4" s="22">
        <v>1</v>
      </c>
      <c r="I4" s="23">
        <f>DATE($D$56,H$57,H4)</f>
        <v>44348</v>
      </c>
      <c r="J4" s="24" t="s">
        <v>21</v>
      </c>
      <c r="K4" s="22">
        <v>1</v>
      </c>
      <c r="L4" s="23">
        <f>DATE($D$56,K$57,K4)</f>
        <v>44378</v>
      </c>
      <c r="M4" s="25" t="s">
        <v>287</v>
      </c>
      <c r="N4" s="19">
        <v>1</v>
      </c>
      <c r="O4" s="20">
        <f>DATE($D$56,N$57,N4)</f>
        <v>44409</v>
      </c>
      <c r="P4" s="21" t="s">
        <v>20</v>
      </c>
      <c r="Q4" s="22">
        <v>1</v>
      </c>
      <c r="R4" s="23">
        <f>DATE($D$56,Q$57,Q4)</f>
        <v>44440</v>
      </c>
      <c r="S4" s="26" t="s">
        <v>281</v>
      </c>
      <c r="T4" s="22">
        <v>1</v>
      </c>
      <c r="U4" s="23">
        <f>DATE($D$56,T$57,T4)</f>
        <v>44470</v>
      </c>
      <c r="V4" s="26" t="s">
        <v>288</v>
      </c>
      <c r="W4" s="22">
        <v>1</v>
      </c>
      <c r="X4" s="23">
        <f>DATE($D$56,W$57,W4)</f>
        <v>44501</v>
      </c>
      <c r="Y4" s="26" t="s">
        <v>25</v>
      </c>
      <c r="Z4" s="22">
        <v>1</v>
      </c>
      <c r="AA4" s="23">
        <f>DATE($D$56,Z$57,Z4)</f>
        <v>44531</v>
      </c>
      <c r="AB4" s="27" t="s">
        <v>26</v>
      </c>
      <c r="AC4" s="19">
        <v>1</v>
      </c>
      <c r="AD4" s="20">
        <f>DATE($D$56+1,AC$57,AC4)</f>
        <v>44562</v>
      </c>
      <c r="AE4" s="28" t="s">
        <v>27</v>
      </c>
      <c r="AF4" s="22">
        <v>1</v>
      </c>
      <c r="AG4" s="23">
        <f>DATE($D$56+1,AF$57,AF4)</f>
        <v>44593</v>
      </c>
      <c r="AH4" s="26" t="s">
        <v>28</v>
      </c>
      <c r="AI4" s="22">
        <v>1</v>
      </c>
      <c r="AJ4" s="23">
        <f>DATE($D$56+1,AI$57,AI4)</f>
        <v>44621</v>
      </c>
      <c r="AK4" s="25" t="s">
        <v>29</v>
      </c>
    </row>
    <row r="5" spans="2:37" ht="29.25" customHeight="1">
      <c r="B5" s="29">
        <v>2</v>
      </c>
      <c r="C5" s="30">
        <f aca="true" t="shared" si="0" ref="C5:C33">DATE($D$56,B$57,B5)</f>
        <v>44288</v>
      </c>
      <c r="D5" s="31" t="s">
        <v>30</v>
      </c>
      <c r="E5" s="32">
        <v>2</v>
      </c>
      <c r="F5" s="33">
        <f aca="true" t="shared" si="1" ref="F5:F34">DATE($D$56,E$57,E5)</f>
        <v>44318</v>
      </c>
      <c r="G5" s="34"/>
      <c r="H5" s="35">
        <v>2</v>
      </c>
      <c r="I5" s="36">
        <f aca="true" t="shared" si="2" ref="I5:I33">DATE($D$56,H$57,H5)</f>
        <v>44349</v>
      </c>
      <c r="J5" s="37" t="s">
        <v>289</v>
      </c>
      <c r="K5" s="35">
        <v>2</v>
      </c>
      <c r="L5" s="36">
        <f aca="true" t="shared" si="3" ref="L5:L34">DATE($D$56,K$57,K5)</f>
        <v>44379</v>
      </c>
      <c r="M5" s="38" t="s">
        <v>32</v>
      </c>
      <c r="N5" s="29">
        <v>2</v>
      </c>
      <c r="O5" s="30">
        <f aca="true" t="shared" si="4" ref="O5:O34">DATE($D$56,N$57,N5)</f>
        <v>44410</v>
      </c>
      <c r="P5" s="39"/>
      <c r="Q5" s="35">
        <v>2</v>
      </c>
      <c r="R5" s="36">
        <f aca="true" t="shared" si="5" ref="R5:R33">DATE($D$56,Q$57,Q5)</f>
        <v>44441</v>
      </c>
      <c r="S5" s="40" t="s">
        <v>33</v>
      </c>
      <c r="T5" s="32">
        <v>2</v>
      </c>
      <c r="U5" s="33">
        <f aca="true" t="shared" si="6" ref="U5:U34">DATE($D$56,T$57,T5)</f>
        <v>44471</v>
      </c>
      <c r="V5" s="41"/>
      <c r="W5" s="35">
        <v>2</v>
      </c>
      <c r="X5" s="36">
        <f aca="true" t="shared" si="7" ref="X5:X33">DATE($D$56,W$57,W5)</f>
        <v>44502</v>
      </c>
      <c r="Y5" s="42" t="s">
        <v>290</v>
      </c>
      <c r="Z5" s="35">
        <v>2</v>
      </c>
      <c r="AA5" s="36">
        <f aca="true" t="shared" si="8" ref="AA5:AA34">DATE($D$56,Z$57,Z5)</f>
        <v>44532</v>
      </c>
      <c r="AB5" s="38" t="s">
        <v>291</v>
      </c>
      <c r="AC5" s="32">
        <v>2</v>
      </c>
      <c r="AD5" s="33">
        <f aca="true" t="shared" si="9" ref="AD5:AD34">DATE($D$56+1,AC$57,AC5)</f>
        <v>44563</v>
      </c>
      <c r="AE5" s="43" t="s">
        <v>36</v>
      </c>
      <c r="AF5" s="35">
        <v>2</v>
      </c>
      <c r="AG5" s="36">
        <f aca="true" t="shared" si="10" ref="AG5:AG31">DATE($D$56+1,AF$57,AF5)</f>
        <v>44594</v>
      </c>
      <c r="AH5" s="44" t="s">
        <v>37</v>
      </c>
      <c r="AI5" s="35">
        <v>2</v>
      </c>
      <c r="AJ5" s="36">
        <f aca="true" t="shared" si="11" ref="AJ5:AJ34">DATE($D$56+1,AI$57,AI5)</f>
        <v>44622</v>
      </c>
      <c r="AK5" s="38" t="s">
        <v>38</v>
      </c>
    </row>
    <row r="6" spans="2:37" ht="29.25" customHeight="1">
      <c r="B6" s="32">
        <v>3</v>
      </c>
      <c r="C6" s="33">
        <f t="shared" si="0"/>
        <v>44289</v>
      </c>
      <c r="D6" s="45"/>
      <c r="E6" s="32">
        <v>3</v>
      </c>
      <c r="F6" s="33">
        <f t="shared" si="1"/>
        <v>44319</v>
      </c>
      <c r="G6" s="34" t="s">
        <v>39</v>
      </c>
      <c r="H6" s="35">
        <v>3</v>
      </c>
      <c r="I6" s="36">
        <f t="shared" si="2"/>
        <v>44350</v>
      </c>
      <c r="J6" s="38" t="s">
        <v>40</v>
      </c>
      <c r="K6" s="32">
        <v>3</v>
      </c>
      <c r="L6" s="33">
        <f t="shared" si="3"/>
        <v>44380</v>
      </c>
      <c r="M6" s="46" t="s">
        <v>41</v>
      </c>
      <c r="N6" s="29">
        <v>3</v>
      </c>
      <c r="O6" s="30">
        <f t="shared" si="4"/>
        <v>44411</v>
      </c>
      <c r="P6" s="47"/>
      <c r="Q6" s="35">
        <v>3</v>
      </c>
      <c r="R6" s="36">
        <f t="shared" si="5"/>
        <v>44442</v>
      </c>
      <c r="S6" s="48" t="s">
        <v>282</v>
      </c>
      <c r="T6" s="32">
        <v>3</v>
      </c>
      <c r="U6" s="33">
        <f t="shared" si="6"/>
        <v>44472</v>
      </c>
      <c r="V6" s="34"/>
      <c r="W6" s="32">
        <v>3</v>
      </c>
      <c r="X6" s="33">
        <f t="shared" si="7"/>
        <v>44503</v>
      </c>
      <c r="Y6" s="34" t="s">
        <v>43</v>
      </c>
      <c r="Z6" s="35">
        <v>3</v>
      </c>
      <c r="AA6" s="36">
        <f t="shared" si="8"/>
        <v>44533</v>
      </c>
      <c r="AB6" s="38" t="s">
        <v>44</v>
      </c>
      <c r="AC6" s="29">
        <v>3</v>
      </c>
      <c r="AD6" s="30">
        <f t="shared" si="9"/>
        <v>44564</v>
      </c>
      <c r="AE6" s="49" t="s">
        <v>36</v>
      </c>
      <c r="AF6" s="35">
        <v>3</v>
      </c>
      <c r="AG6" s="36">
        <f t="shared" si="10"/>
        <v>44595</v>
      </c>
      <c r="AH6" s="50" t="s">
        <v>292</v>
      </c>
      <c r="AI6" s="35">
        <v>3</v>
      </c>
      <c r="AJ6" s="36">
        <f t="shared" si="11"/>
        <v>44623</v>
      </c>
      <c r="AK6" s="51" t="s">
        <v>293</v>
      </c>
    </row>
    <row r="7" spans="2:37" ht="29.25" customHeight="1">
      <c r="B7" s="32">
        <v>4</v>
      </c>
      <c r="C7" s="33">
        <f t="shared" si="0"/>
        <v>44290</v>
      </c>
      <c r="D7" s="45"/>
      <c r="E7" s="32">
        <v>4</v>
      </c>
      <c r="F7" s="33">
        <f t="shared" si="1"/>
        <v>44320</v>
      </c>
      <c r="G7" s="34" t="s">
        <v>47</v>
      </c>
      <c r="H7" s="35">
        <v>4</v>
      </c>
      <c r="I7" s="36">
        <f t="shared" si="2"/>
        <v>44351</v>
      </c>
      <c r="J7" s="51"/>
      <c r="K7" s="32">
        <v>4</v>
      </c>
      <c r="L7" s="33">
        <f t="shared" si="3"/>
        <v>44381</v>
      </c>
      <c r="M7" s="46" t="s">
        <v>41</v>
      </c>
      <c r="N7" s="29">
        <v>4</v>
      </c>
      <c r="O7" s="30">
        <f t="shared" si="4"/>
        <v>44412</v>
      </c>
      <c r="P7" s="52" t="s">
        <v>48</v>
      </c>
      <c r="Q7" s="32">
        <v>4</v>
      </c>
      <c r="R7" s="33">
        <f t="shared" si="5"/>
        <v>44443</v>
      </c>
      <c r="S7" s="53"/>
      <c r="T7" s="35">
        <v>4</v>
      </c>
      <c r="U7" s="36">
        <f t="shared" si="6"/>
        <v>44473</v>
      </c>
      <c r="V7" s="51"/>
      <c r="W7" s="35">
        <v>4</v>
      </c>
      <c r="X7" s="36">
        <f t="shared" si="7"/>
        <v>44504</v>
      </c>
      <c r="Y7" s="38" t="s">
        <v>49</v>
      </c>
      <c r="Z7" s="32">
        <v>4</v>
      </c>
      <c r="AA7" s="33">
        <f t="shared" si="8"/>
        <v>44534</v>
      </c>
      <c r="AB7" s="56"/>
      <c r="AC7" s="29">
        <v>4</v>
      </c>
      <c r="AD7" s="30">
        <f t="shared" si="9"/>
        <v>44565</v>
      </c>
      <c r="AE7" s="49"/>
      <c r="AF7" s="35">
        <v>4</v>
      </c>
      <c r="AG7" s="36">
        <f t="shared" si="10"/>
        <v>44596</v>
      </c>
      <c r="AH7" s="42" t="s">
        <v>50</v>
      </c>
      <c r="AI7" s="35">
        <v>4</v>
      </c>
      <c r="AJ7" s="36">
        <f t="shared" si="11"/>
        <v>44624</v>
      </c>
      <c r="AK7" s="38"/>
    </row>
    <row r="8" spans="2:37" ht="29.25" customHeight="1">
      <c r="B8" s="29">
        <v>5</v>
      </c>
      <c r="C8" s="30">
        <f t="shared" si="0"/>
        <v>44291</v>
      </c>
      <c r="D8" s="57" t="s">
        <v>51</v>
      </c>
      <c r="E8" s="32">
        <v>5</v>
      </c>
      <c r="F8" s="33">
        <f t="shared" si="1"/>
        <v>44321</v>
      </c>
      <c r="G8" s="34" t="s">
        <v>52</v>
      </c>
      <c r="H8" s="32">
        <v>5</v>
      </c>
      <c r="I8" s="33">
        <f t="shared" si="2"/>
        <v>44352</v>
      </c>
      <c r="J8" s="58"/>
      <c r="K8" s="35">
        <v>5</v>
      </c>
      <c r="L8" s="36">
        <f t="shared" si="3"/>
        <v>44382</v>
      </c>
      <c r="M8" s="37"/>
      <c r="N8" s="29">
        <v>5</v>
      </c>
      <c r="O8" s="30">
        <f t="shared" si="4"/>
        <v>44413</v>
      </c>
      <c r="P8" s="52" t="s">
        <v>53</v>
      </c>
      <c r="Q8" s="32">
        <v>5</v>
      </c>
      <c r="R8" s="33">
        <f t="shared" si="5"/>
        <v>44444</v>
      </c>
      <c r="S8" s="34"/>
      <c r="T8" s="35">
        <v>5</v>
      </c>
      <c r="U8" s="36">
        <f t="shared" si="6"/>
        <v>44474</v>
      </c>
      <c r="V8" s="37" t="s">
        <v>54</v>
      </c>
      <c r="W8" s="35">
        <v>5</v>
      </c>
      <c r="X8" s="36">
        <f t="shared" si="7"/>
        <v>44505</v>
      </c>
      <c r="Y8" s="42" t="s">
        <v>55</v>
      </c>
      <c r="Z8" s="32">
        <v>5</v>
      </c>
      <c r="AA8" s="33">
        <f t="shared" si="8"/>
        <v>44535</v>
      </c>
      <c r="AB8" s="45"/>
      <c r="AC8" s="29">
        <v>5</v>
      </c>
      <c r="AD8" s="30">
        <f t="shared" si="9"/>
        <v>44566</v>
      </c>
      <c r="AE8" s="49"/>
      <c r="AF8" s="32">
        <v>5</v>
      </c>
      <c r="AG8" s="33">
        <f t="shared" si="10"/>
        <v>44597</v>
      </c>
      <c r="AH8" s="59"/>
      <c r="AI8" s="32">
        <v>5</v>
      </c>
      <c r="AJ8" s="33">
        <f t="shared" si="11"/>
        <v>44625</v>
      </c>
      <c r="AK8" s="46"/>
    </row>
    <row r="9" spans="2:37" ht="29.25" customHeight="1">
      <c r="B9" s="35">
        <v>6</v>
      </c>
      <c r="C9" s="36">
        <f t="shared" si="0"/>
        <v>44292</v>
      </c>
      <c r="D9" s="38" t="s">
        <v>56</v>
      </c>
      <c r="E9" s="35">
        <v>6</v>
      </c>
      <c r="F9" s="36">
        <f t="shared" si="1"/>
        <v>44322</v>
      </c>
      <c r="G9" s="38" t="s">
        <v>57</v>
      </c>
      <c r="H9" s="32">
        <v>6</v>
      </c>
      <c r="I9" s="33">
        <f t="shared" si="2"/>
        <v>44353</v>
      </c>
      <c r="J9" s="60"/>
      <c r="K9" s="35">
        <v>6</v>
      </c>
      <c r="L9" s="36">
        <f t="shared" si="3"/>
        <v>44383</v>
      </c>
      <c r="M9" s="37"/>
      <c r="N9" s="29">
        <v>6</v>
      </c>
      <c r="O9" s="30">
        <f t="shared" si="4"/>
        <v>44414</v>
      </c>
      <c r="P9" s="52"/>
      <c r="Q9" s="35">
        <v>6</v>
      </c>
      <c r="R9" s="36">
        <f t="shared" si="5"/>
        <v>44445</v>
      </c>
      <c r="S9" s="61"/>
      <c r="T9" s="35">
        <v>6</v>
      </c>
      <c r="U9" s="36">
        <f t="shared" si="6"/>
        <v>44475</v>
      </c>
      <c r="V9" s="38"/>
      <c r="W9" s="32">
        <v>6</v>
      </c>
      <c r="X9" s="33">
        <f t="shared" si="7"/>
        <v>44506</v>
      </c>
      <c r="Y9" s="59"/>
      <c r="Z9" s="35">
        <v>6</v>
      </c>
      <c r="AA9" s="36">
        <f t="shared" si="8"/>
        <v>44536</v>
      </c>
      <c r="AB9" s="62"/>
      <c r="AC9" s="29">
        <v>6</v>
      </c>
      <c r="AD9" s="30">
        <f t="shared" si="9"/>
        <v>44567</v>
      </c>
      <c r="AE9" s="47"/>
      <c r="AF9" s="32">
        <v>6</v>
      </c>
      <c r="AG9" s="33">
        <f t="shared" si="10"/>
        <v>44598</v>
      </c>
      <c r="AH9" s="45"/>
      <c r="AI9" s="32">
        <v>6</v>
      </c>
      <c r="AJ9" s="33">
        <f t="shared" si="11"/>
        <v>44626</v>
      </c>
      <c r="AK9" s="34"/>
    </row>
    <row r="10" spans="2:37" ht="29.25" customHeight="1">
      <c r="B10" s="35">
        <v>7</v>
      </c>
      <c r="C10" s="36">
        <f t="shared" si="0"/>
        <v>44293</v>
      </c>
      <c r="D10" s="63" t="s">
        <v>58</v>
      </c>
      <c r="E10" s="35">
        <v>7</v>
      </c>
      <c r="F10" s="36">
        <f t="shared" si="1"/>
        <v>44323</v>
      </c>
      <c r="G10" s="37" t="s">
        <v>294</v>
      </c>
      <c r="H10" s="35">
        <v>7</v>
      </c>
      <c r="I10" s="36">
        <f t="shared" si="2"/>
        <v>44354</v>
      </c>
      <c r="J10" s="64" t="s">
        <v>60</v>
      </c>
      <c r="K10" s="35">
        <v>7</v>
      </c>
      <c r="L10" s="36">
        <f t="shared" si="3"/>
        <v>44384</v>
      </c>
      <c r="M10" s="63" t="s">
        <v>61</v>
      </c>
      <c r="N10" s="32">
        <v>7</v>
      </c>
      <c r="O10" s="33">
        <f t="shared" si="4"/>
        <v>44415</v>
      </c>
      <c r="P10" s="58"/>
      <c r="Q10" s="35">
        <v>7</v>
      </c>
      <c r="R10" s="36">
        <f t="shared" si="5"/>
        <v>44446</v>
      </c>
      <c r="S10" s="37" t="s">
        <v>295</v>
      </c>
      <c r="T10" s="35">
        <v>7</v>
      </c>
      <c r="U10" s="36">
        <f t="shared" si="6"/>
        <v>44476</v>
      </c>
      <c r="V10" s="65" t="s">
        <v>63</v>
      </c>
      <c r="W10" s="32">
        <v>7</v>
      </c>
      <c r="X10" s="33">
        <f t="shared" si="7"/>
        <v>44507</v>
      </c>
      <c r="Y10" s="34"/>
      <c r="Z10" s="35">
        <v>7</v>
      </c>
      <c r="AA10" s="36">
        <f t="shared" si="8"/>
        <v>44537</v>
      </c>
      <c r="AB10" s="62"/>
      <c r="AC10" s="29">
        <v>7</v>
      </c>
      <c r="AD10" s="30">
        <f t="shared" si="9"/>
        <v>44568</v>
      </c>
      <c r="AE10" s="31"/>
      <c r="AF10" s="35">
        <v>7</v>
      </c>
      <c r="AG10" s="36">
        <f t="shared" si="10"/>
        <v>44599</v>
      </c>
      <c r="AH10" s="66"/>
      <c r="AI10" s="35">
        <v>7</v>
      </c>
      <c r="AJ10" s="36">
        <f t="shared" si="11"/>
        <v>44627</v>
      </c>
      <c r="AK10" s="61"/>
    </row>
    <row r="11" spans="2:37" ht="29.25" customHeight="1">
      <c r="B11" s="35">
        <v>8</v>
      </c>
      <c r="C11" s="36">
        <f t="shared" si="0"/>
        <v>44294</v>
      </c>
      <c r="D11" s="38" t="s">
        <v>64</v>
      </c>
      <c r="E11" s="32">
        <v>8</v>
      </c>
      <c r="F11" s="33">
        <f t="shared" si="1"/>
        <v>44324</v>
      </c>
      <c r="G11" s="34"/>
      <c r="H11" s="35">
        <v>8</v>
      </c>
      <c r="I11" s="36">
        <f t="shared" si="2"/>
        <v>44355</v>
      </c>
      <c r="J11" s="38"/>
      <c r="K11" s="35">
        <v>8</v>
      </c>
      <c r="L11" s="36">
        <f t="shared" si="3"/>
        <v>44385</v>
      </c>
      <c r="M11" s="44" t="s">
        <v>65</v>
      </c>
      <c r="N11" s="32">
        <v>8</v>
      </c>
      <c r="O11" s="33">
        <f t="shared" si="4"/>
        <v>44416</v>
      </c>
      <c r="P11" s="89" t="s">
        <v>279</v>
      </c>
      <c r="Q11" s="35">
        <v>8</v>
      </c>
      <c r="R11" s="36">
        <f t="shared" si="5"/>
        <v>44447</v>
      </c>
      <c r="S11" s="67" t="s">
        <v>48</v>
      </c>
      <c r="T11" s="35">
        <v>8</v>
      </c>
      <c r="U11" s="36">
        <f t="shared" si="6"/>
        <v>44477</v>
      </c>
      <c r="V11" s="38" t="s">
        <v>66</v>
      </c>
      <c r="W11" s="35">
        <v>8</v>
      </c>
      <c r="X11" s="36">
        <f t="shared" si="7"/>
        <v>44508</v>
      </c>
      <c r="Y11" s="61"/>
      <c r="Z11" s="35">
        <v>8</v>
      </c>
      <c r="AA11" s="36">
        <f t="shared" si="8"/>
        <v>44538</v>
      </c>
      <c r="AB11" s="51" t="s">
        <v>67</v>
      </c>
      <c r="AC11" s="32">
        <v>8</v>
      </c>
      <c r="AD11" s="33">
        <f t="shared" si="9"/>
        <v>44569</v>
      </c>
      <c r="AE11" s="60"/>
      <c r="AF11" s="35">
        <v>8</v>
      </c>
      <c r="AG11" s="36">
        <f t="shared" si="10"/>
        <v>44600</v>
      </c>
      <c r="AH11" s="66"/>
      <c r="AI11" s="35">
        <v>8</v>
      </c>
      <c r="AJ11" s="36">
        <f t="shared" si="11"/>
        <v>44628</v>
      </c>
      <c r="AK11" s="38"/>
    </row>
    <row r="12" spans="2:37" ht="29.25" customHeight="1">
      <c r="B12" s="35">
        <v>9</v>
      </c>
      <c r="C12" s="36">
        <f t="shared" si="0"/>
        <v>44295</v>
      </c>
      <c r="D12" s="37"/>
      <c r="E12" s="32">
        <v>9</v>
      </c>
      <c r="F12" s="33">
        <f t="shared" si="1"/>
        <v>44325</v>
      </c>
      <c r="G12" s="34"/>
      <c r="H12" s="35">
        <v>9</v>
      </c>
      <c r="I12" s="36">
        <f t="shared" si="2"/>
        <v>44356</v>
      </c>
      <c r="J12" s="42" t="s">
        <v>48</v>
      </c>
      <c r="K12" s="35">
        <v>9</v>
      </c>
      <c r="L12" s="36">
        <f t="shared" si="3"/>
        <v>44386</v>
      </c>
      <c r="M12" s="68" t="s">
        <v>68</v>
      </c>
      <c r="N12" s="32">
        <v>9</v>
      </c>
      <c r="O12" s="33">
        <f t="shared" si="4"/>
        <v>44417</v>
      </c>
      <c r="P12" s="60" t="s">
        <v>277</v>
      </c>
      <c r="Q12" s="35">
        <v>9</v>
      </c>
      <c r="R12" s="36">
        <f t="shared" si="5"/>
        <v>44448</v>
      </c>
      <c r="S12" s="38" t="s">
        <v>40</v>
      </c>
      <c r="T12" s="32">
        <v>9</v>
      </c>
      <c r="U12" s="33">
        <f t="shared" si="6"/>
        <v>44478</v>
      </c>
      <c r="V12" s="56"/>
      <c r="W12" s="35">
        <v>9</v>
      </c>
      <c r="X12" s="36">
        <f t="shared" si="7"/>
        <v>44509</v>
      </c>
      <c r="Y12" s="37" t="s">
        <v>70</v>
      </c>
      <c r="Z12" s="35">
        <v>9</v>
      </c>
      <c r="AA12" s="36">
        <f t="shared" si="8"/>
        <v>44539</v>
      </c>
      <c r="AB12" s="51" t="s">
        <v>40</v>
      </c>
      <c r="AC12" s="32">
        <v>9</v>
      </c>
      <c r="AD12" s="33">
        <f t="shared" si="9"/>
        <v>44570</v>
      </c>
      <c r="AE12" s="45" t="s">
        <v>71</v>
      </c>
      <c r="AF12" s="35">
        <v>9</v>
      </c>
      <c r="AG12" s="36">
        <f t="shared" si="10"/>
        <v>44601</v>
      </c>
      <c r="AH12" s="62" t="s">
        <v>72</v>
      </c>
      <c r="AI12" s="35">
        <v>9</v>
      </c>
      <c r="AJ12" s="36">
        <f t="shared" si="11"/>
        <v>44629</v>
      </c>
      <c r="AK12" s="72" t="s">
        <v>73</v>
      </c>
    </row>
    <row r="13" spans="2:37" ht="29.25" customHeight="1">
      <c r="B13" s="32">
        <v>10</v>
      </c>
      <c r="C13" s="33">
        <f t="shared" si="0"/>
        <v>44296</v>
      </c>
      <c r="D13" s="56" t="s">
        <v>74</v>
      </c>
      <c r="E13" s="35">
        <v>10</v>
      </c>
      <c r="F13" s="36">
        <f t="shared" si="1"/>
        <v>44326</v>
      </c>
      <c r="G13" s="61"/>
      <c r="H13" s="35">
        <v>10</v>
      </c>
      <c r="I13" s="36">
        <f t="shared" si="2"/>
        <v>44357</v>
      </c>
      <c r="J13" s="51" t="s">
        <v>75</v>
      </c>
      <c r="K13" s="32">
        <v>10</v>
      </c>
      <c r="L13" s="33">
        <f t="shared" si="3"/>
        <v>44387</v>
      </c>
      <c r="M13" s="46" t="s">
        <v>76</v>
      </c>
      <c r="N13" s="29">
        <v>10</v>
      </c>
      <c r="O13" s="30">
        <f t="shared" si="4"/>
        <v>44418</v>
      </c>
      <c r="P13" s="64" t="s">
        <v>278</v>
      </c>
      <c r="Q13" s="35">
        <v>10</v>
      </c>
      <c r="R13" s="36">
        <f t="shared" si="5"/>
        <v>44449</v>
      </c>
      <c r="S13" s="38"/>
      <c r="T13" s="32">
        <v>10</v>
      </c>
      <c r="U13" s="33">
        <f t="shared" si="6"/>
        <v>44479</v>
      </c>
      <c r="V13" s="34" t="s">
        <v>77</v>
      </c>
      <c r="W13" s="35">
        <v>10</v>
      </c>
      <c r="X13" s="36">
        <f t="shared" si="7"/>
        <v>44510</v>
      </c>
      <c r="Y13" s="37" t="s">
        <v>78</v>
      </c>
      <c r="Z13" s="35">
        <v>10</v>
      </c>
      <c r="AA13" s="36">
        <f t="shared" si="8"/>
        <v>44540</v>
      </c>
      <c r="AB13" s="37" t="s">
        <v>79</v>
      </c>
      <c r="AC13" s="32">
        <v>10</v>
      </c>
      <c r="AD13" s="33">
        <f t="shared" si="9"/>
        <v>44571</v>
      </c>
      <c r="AE13" s="43" t="s">
        <v>80</v>
      </c>
      <c r="AF13" s="35">
        <v>10</v>
      </c>
      <c r="AG13" s="36">
        <f t="shared" si="10"/>
        <v>44602</v>
      </c>
      <c r="AH13" s="51" t="s">
        <v>81</v>
      </c>
      <c r="AI13" s="35">
        <v>10</v>
      </c>
      <c r="AJ13" s="36">
        <f t="shared" si="11"/>
        <v>44630</v>
      </c>
      <c r="AK13" s="72" t="s">
        <v>73</v>
      </c>
    </row>
    <row r="14" spans="2:37" ht="29.25" customHeight="1">
      <c r="B14" s="32">
        <v>11</v>
      </c>
      <c r="C14" s="33">
        <f t="shared" si="0"/>
        <v>44297</v>
      </c>
      <c r="D14" s="56"/>
      <c r="E14" s="35">
        <v>11</v>
      </c>
      <c r="F14" s="36">
        <f t="shared" si="1"/>
        <v>44327</v>
      </c>
      <c r="G14" s="37"/>
      <c r="H14" s="35">
        <v>11</v>
      </c>
      <c r="I14" s="36">
        <f t="shared" si="2"/>
        <v>44358</v>
      </c>
      <c r="J14" s="37" t="s">
        <v>82</v>
      </c>
      <c r="K14" s="32">
        <v>11</v>
      </c>
      <c r="L14" s="33">
        <f t="shared" si="3"/>
        <v>44388</v>
      </c>
      <c r="M14" s="46"/>
      <c r="N14" s="29">
        <v>11</v>
      </c>
      <c r="O14" s="30">
        <f t="shared" si="4"/>
        <v>44419</v>
      </c>
      <c r="P14" s="49"/>
      <c r="Q14" s="32">
        <v>11</v>
      </c>
      <c r="R14" s="33">
        <f t="shared" si="5"/>
        <v>44450</v>
      </c>
      <c r="S14" s="56"/>
      <c r="T14" s="188">
        <v>11</v>
      </c>
      <c r="U14" s="189">
        <f t="shared" si="6"/>
        <v>44480</v>
      </c>
      <c r="V14" s="74" t="s">
        <v>262</v>
      </c>
      <c r="W14" s="35">
        <v>11</v>
      </c>
      <c r="X14" s="36">
        <f t="shared" si="7"/>
        <v>44511</v>
      </c>
      <c r="Y14" s="37" t="s">
        <v>85</v>
      </c>
      <c r="Z14" s="32">
        <v>11</v>
      </c>
      <c r="AA14" s="33">
        <f t="shared" si="8"/>
        <v>44541</v>
      </c>
      <c r="AB14" s="46"/>
      <c r="AC14" s="35">
        <v>11</v>
      </c>
      <c r="AD14" s="36">
        <f t="shared" si="9"/>
        <v>44572</v>
      </c>
      <c r="AE14" s="63" t="s">
        <v>86</v>
      </c>
      <c r="AF14" s="32">
        <v>11</v>
      </c>
      <c r="AG14" s="33">
        <f t="shared" si="10"/>
        <v>44603</v>
      </c>
      <c r="AH14" s="43" t="s">
        <v>87</v>
      </c>
      <c r="AI14" s="35">
        <v>11</v>
      </c>
      <c r="AJ14" s="36">
        <f t="shared" si="11"/>
        <v>44631</v>
      </c>
      <c r="AK14" s="42" t="s">
        <v>88</v>
      </c>
    </row>
    <row r="15" spans="2:37" ht="29.25" customHeight="1">
      <c r="B15" s="35">
        <v>12</v>
      </c>
      <c r="C15" s="36">
        <f t="shared" si="0"/>
        <v>44298</v>
      </c>
      <c r="D15" s="73" t="s">
        <v>89</v>
      </c>
      <c r="E15" s="35">
        <v>12</v>
      </c>
      <c r="F15" s="36">
        <f t="shared" si="1"/>
        <v>44328</v>
      </c>
      <c r="G15" s="42" t="s">
        <v>90</v>
      </c>
      <c r="H15" s="32">
        <v>12</v>
      </c>
      <c r="I15" s="33">
        <f t="shared" si="2"/>
        <v>44359</v>
      </c>
      <c r="J15" s="46" t="s">
        <v>91</v>
      </c>
      <c r="K15" s="35">
        <v>12</v>
      </c>
      <c r="L15" s="36">
        <f t="shared" si="3"/>
        <v>44389</v>
      </c>
      <c r="M15" s="73" t="s">
        <v>89</v>
      </c>
      <c r="N15" s="29">
        <v>12</v>
      </c>
      <c r="O15" s="30">
        <f t="shared" si="4"/>
        <v>44420</v>
      </c>
      <c r="P15" s="49"/>
      <c r="Q15" s="32">
        <v>12</v>
      </c>
      <c r="R15" s="33">
        <f t="shared" si="5"/>
        <v>44451</v>
      </c>
      <c r="S15" s="34"/>
      <c r="T15" s="180">
        <v>12</v>
      </c>
      <c r="U15" s="181">
        <f t="shared" si="6"/>
        <v>44481</v>
      </c>
      <c r="V15" s="190" t="s">
        <v>283</v>
      </c>
      <c r="W15" s="35">
        <v>12</v>
      </c>
      <c r="X15" s="36">
        <f t="shared" si="7"/>
        <v>44512</v>
      </c>
      <c r="Y15" s="42" t="s">
        <v>93</v>
      </c>
      <c r="Z15" s="32">
        <v>12</v>
      </c>
      <c r="AA15" s="33">
        <f t="shared" si="8"/>
        <v>44542</v>
      </c>
      <c r="AB15" s="75"/>
      <c r="AC15" s="35">
        <v>12</v>
      </c>
      <c r="AD15" s="36">
        <f t="shared" si="9"/>
        <v>44573</v>
      </c>
      <c r="AE15" s="38" t="s">
        <v>94</v>
      </c>
      <c r="AF15" s="32">
        <v>12</v>
      </c>
      <c r="AG15" s="33">
        <f t="shared" si="10"/>
        <v>44604</v>
      </c>
      <c r="AH15" s="53"/>
      <c r="AI15" s="32">
        <v>12</v>
      </c>
      <c r="AJ15" s="33">
        <f t="shared" si="11"/>
        <v>44632</v>
      </c>
      <c r="AK15" s="59"/>
    </row>
    <row r="16" spans="2:37" ht="29.25" customHeight="1">
      <c r="B16" s="35">
        <v>13</v>
      </c>
      <c r="C16" s="36">
        <f t="shared" si="0"/>
        <v>44299</v>
      </c>
      <c r="D16" s="44" t="s">
        <v>296</v>
      </c>
      <c r="E16" s="35">
        <v>13</v>
      </c>
      <c r="F16" s="36">
        <f t="shared" si="1"/>
        <v>44329</v>
      </c>
      <c r="G16" s="38" t="s">
        <v>63</v>
      </c>
      <c r="H16" s="32">
        <v>13</v>
      </c>
      <c r="I16" s="33">
        <f t="shared" si="2"/>
        <v>44360</v>
      </c>
      <c r="J16" s="46" t="s">
        <v>91</v>
      </c>
      <c r="K16" s="35">
        <v>13</v>
      </c>
      <c r="L16" s="36">
        <f t="shared" si="3"/>
        <v>44390</v>
      </c>
      <c r="M16" s="73" t="s">
        <v>295</v>
      </c>
      <c r="N16" s="29">
        <v>13</v>
      </c>
      <c r="O16" s="30">
        <f t="shared" si="4"/>
        <v>44421</v>
      </c>
      <c r="P16" s="47"/>
      <c r="Q16" s="35">
        <v>13</v>
      </c>
      <c r="R16" s="36">
        <f t="shared" si="5"/>
        <v>44452</v>
      </c>
      <c r="S16" s="61"/>
      <c r="T16" s="35">
        <v>13</v>
      </c>
      <c r="U16" s="36">
        <f t="shared" si="6"/>
        <v>44482</v>
      </c>
      <c r="V16" s="37" t="s">
        <v>102</v>
      </c>
      <c r="W16" s="32">
        <v>13</v>
      </c>
      <c r="X16" s="33">
        <f t="shared" si="7"/>
        <v>44513</v>
      </c>
      <c r="Y16" s="59"/>
      <c r="Z16" s="35">
        <v>13</v>
      </c>
      <c r="AA16" s="36">
        <f t="shared" si="8"/>
        <v>44543</v>
      </c>
      <c r="AB16" s="73" t="s">
        <v>97</v>
      </c>
      <c r="AC16" s="35">
        <v>13</v>
      </c>
      <c r="AD16" s="36">
        <f t="shared" si="9"/>
        <v>44574</v>
      </c>
      <c r="AE16" s="76" t="s">
        <v>98</v>
      </c>
      <c r="AF16" s="32">
        <v>13</v>
      </c>
      <c r="AG16" s="33">
        <f t="shared" si="10"/>
        <v>44605</v>
      </c>
      <c r="AH16" s="43"/>
      <c r="AI16" s="32">
        <v>13</v>
      </c>
      <c r="AJ16" s="33">
        <f t="shared" si="11"/>
        <v>44633</v>
      </c>
      <c r="AK16" s="34"/>
    </row>
    <row r="17" spans="2:37" ht="29.25" customHeight="1">
      <c r="B17" s="35">
        <v>14</v>
      </c>
      <c r="C17" s="36">
        <f t="shared" si="0"/>
        <v>44300</v>
      </c>
      <c r="D17" s="42" t="s">
        <v>99</v>
      </c>
      <c r="E17" s="35">
        <v>14</v>
      </c>
      <c r="F17" s="36">
        <f t="shared" si="1"/>
        <v>44330</v>
      </c>
      <c r="G17" s="38"/>
      <c r="H17" s="35">
        <v>14</v>
      </c>
      <c r="I17" s="36">
        <f t="shared" si="2"/>
        <v>44361</v>
      </c>
      <c r="J17" s="77" t="s">
        <v>100</v>
      </c>
      <c r="K17" s="35">
        <v>14</v>
      </c>
      <c r="L17" s="36">
        <f t="shared" si="3"/>
        <v>44391</v>
      </c>
      <c r="M17" s="37" t="s">
        <v>101</v>
      </c>
      <c r="N17" s="32">
        <v>14</v>
      </c>
      <c r="O17" s="33">
        <f t="shared" si="4"/>
        <v>44422</v>
      </c>
      <c r="P17" s="45"/>
      <c r="Q17" s="35">
        <v>14</v>
      </c>
      <c r="R17" s="36">
        <f t="shared" si="5"/>
        <v>44453</v>
      </c>
      <c r="S17" s="51"/>
      <c r="T17" s="35">
        <v>14</v>
      </c>
      <c r="U17" s="36">
        <f t="shared" si="6"/>
        <v>44483</v>
      </c>
      <c r="V17" s="37" t="s">
        <v>102</v>
      </c>
      <c r="W17" s="32">
        <v>14</v>
      </c>
      <c r="X17" s="33">
        <f t="shared" si="7"/>
        <v>44514</v>
      </c>
      <c r="Y17" s="46"/>
      <c r="Z17" s="35">
        <v>14</v>
      </c>
      <c r="AA17" s="36">
        <f t="shared" si="8"/>
        <v>44544</v>
      </c>
      <c r="AB17" s="78"/>
      <c r="AC17" s="35">
        <v>14</v>
      </c>
      <c r="AD17" s="36">
        <f t="shared" si="9"/>
        <v>44575</v>
      </c>
      <c r="AE17" s="37" t="s">
        <v>297</v>
      </c>
      <c r="AF17" s="35">
        <v>14</v>
      </c>
      <c r="AG17" s="36">
        <f t="shared" si="10"/>
        <v>44606</v>
      </c>
      <c r="AH17" s="79"/>
      <c r="AI17" s="35">
        <v>14</v>
      </c>
      <c r="AJ17" s="36">
        <f t="shared" si="11"/>
        <v>44634</v>
      </c>
      <c r="AK17" s="61"/>
    </row>
    <row r="18" spans="2:37" ht="29.25" customHeight="1">
      <c r="B18" s="35">
        <v>15</v>
      </c>
      <c r="C18" s="36">
        <f t="shared" si="0"/>
        <v>44301</v>
      </c>
      <c r="D18" s="80"/>
      <c r="E18" s="32">
        <v>15</v>
      </c>
      <c r="F18" s="33">
        <f t="shared" si="1"/>
        <v>44331</v>
      </c>
      <c r="G18" s="34"/>
      <c r="H18" s="35">
        <v>15</v>
      </c>
      <c r="I18" s="36">
        <f t="shared" si="2"/>
        <v>44362</v>
      </c>
      <c r="J18" s="64" t="s">
        <v>104</v>
      </c>
      <c r="K18" s="35">
        <v>15</v>
      </c>
      <c r="L18" s="36">
        <f t="shared" si="3"/>
        <v>44392</v>
      </c>
      <c r="M18" s="37" t="s">
        <v>101</v>
      </c>
      <c r="N18" s="32">
        <v>15</v>
      </c>
      <c r="O18" s="33">
        <f t="shared" si="4"/>
        <v>44423</v>
      </c>
      <c r="P18" s="45" t="s">
        <v>105</v>
      </c>
      <c r="Q18" s="35">
        <v>15</v>
      </c>
      <c r="R18" s="36">
        <f t="shared" si="5"/>
        <v>44454</v>
      </c>
      <c r="S18" s="81" t="s">
        <v>106</v>
      </c>
      <c r="T18" s="35">
        <v>15</v>
      </c>
      <c r="U18" s="36">
        <f t="shared" si="6"/>
        <v>44484</v>
      </c>
      <c r="V18" s="37" t="s">
        <v>102</v>
      </c>
      <c r="W18" s="35">
        <v>15</v>
      </c>
      <c r="X18" s="36">
        <f t="shared" si="7"/>
        <v>44515</v>
      </c>
      <c r="Y18" s="51"/>
      <c r="Z18" s="35">
        <v>15</v>
      </c>
      <c r="AA18" s="36">
        <f t="shared" si="8"/>
        <v>44545</v>
      </c>
      <c r="AB18" s="62"/>
      <c r="AC18" s="32">
        <v>15</v>
      </c>
      <c r="AD18" s="33">
        <f t="shared" si="9"/>
        <v>44576</v>
      </c>
      <c r="AE18" s="46"/>
      <c r="AF18" s="35">
        <v>15</v>
      </c>
      <c r="AG18" s="36">
        <f t="shared" si="10"/>
        <v>44607</v>
      </c>
      <c r="AH18" s="82"/>
      <c r="AI18" s="35">
        <v>15</v>
      </c>
      <c r="AJ18" s="36">
        <f t="shared" si="11"/>
        <v>44635</v>
      </c>
      <c r="AK18" s="38" t="s">
        <v>266</v>
      </c>
    </row>
    <row r="19" spans="2:37" ht="29.25" customHeight="1">
      <c r="B19" s="35">
        <v>16</v>
      </c>
      <c r="C19" s="36">
        <f t="shared" si="0"/>
        <v>44302</v>
      </c>
      <c r="D19" s="66" t="s">
        <v>108</v>
      </c>
      <c r="E19" s="32">
        <v>16</v>
      </c>
      <c r="F19" s="33">
        <f t="shared" si="1"/>
        <v>44332</v>
      </c>
      <c r="G19" s="56" t="s">
        <v>105</v>
      </c>
      <c r="H19" s="35">
        <v>16</v>
      </c>
      <c r="I19" s="36">
        <f t="shared" si="2"/>
        <v>44363</v>
      </c>
      <c r="J19" s="66" t="s">
        <v>53</v>
      </c>
      <c r="K19" s="35">
        <v>16</v>
      </c>
      <c r="L19" s="36">
        <f t="shared" si="3"/>
        <v>44393</v>
      </c>
      <c r="M19" s="37" t="s">
        <v>101</v>
      </c>
      <c r="N19" s="29">
        <v>16</v>
      </c>
      <c r="O19" s="30">
        <f t="shared" si="4"/>
        <v>44424</v>
      </c>
      <c r="P19" s="47"/>
      <c r="Q19" s="35">
        <v>16</v>
      </c>
      <c r="R19" s="36">
        <f t="shared" si="5"/>
        <v>44455</v>
      </c>
      <c r="S19" s="51" t="s">
        <v>109</v>
      </c>
      <c r="T19" s="32">
        <v>16</v>
      </c>
      <c r="U19" s="33">
        <f t="shared" si="6"/>
        <v>44485</v>
      </c>
      <c r="V19" s="46"/>
      <c r="W19" s="35">
        <v>16</v>
      </c>
      <c r="X19" s="36">
        <f t="shared" si="7"/>
        <v>44516</v>
      </c>
      <c r="Y19" s="37"/>
      <c r="Z19" s="35">
        <v>16</v>
      </c>
      <c r="AA19" s="36">
        <f t="shared" si="8"/>
        <v>44546</v>
      </c>
      <c r="AB19" s="38" t="s">
        <v>110</v>
      </c>
      <c r="AC19" s="32">
        <v>16</v>
      </c>
      <c r="AD19" s="33">
        <f t="shared" si="9"/>
        <v>44577</v>
      </c>
      <c r="AE19" s="83" t="s">
        <v>105</v>
      </c>
      <c r="AF19" s="35">
        <v>16</v>
      </c>
      <c r="AG19" s="36">
        <f t="shared" si="10"/>
        <v>44608</v>
      </c>
      <c r="AH19" s="37"/>
      <c r="AI19" s="35">
        <v>16</v>
      </c>
      <c r="AJ19" s="36">
        <f t="shared" si="11"/>
        <v>44636</v>
      </c>
      <c r="AK19" s="37" t="s">
        <v>111</v>
      </c>
    </row>
    <row r="20" spans="2:37" ht="29.25" customHeight="1">
      <c r="B20" s="32">
        <v>17</v>
      </c>
      <c r="C20" s="33">
        <f t="shared" si="0"/>
        <v>44303</v>
      </c>
      <c r="D20" s="84"/>
      <c r="E20" s="35">
        <v>17</v>
      </c>
      <c r="F20" s="36">
        <f t="shared" si="1"/>
        <v>44333</v>
      </c>
      <c r="G20" s="61"/>
      <c r="H20" s="35">
        <v>17</v>
      </c>
      <c r="I20" s="36">
        <f t="shared" si="2"/>
        <v>44364</v>
      </c>
      <c r="J20" s="62" t="s">
        <v>63</v>
      </c>
      <c r="K20" s="32">
        <v>17</v>
      </c>
      <c r="L20" s="33">
        <f t="shared" si="3"/>
        <v>44394</v>
      </c>
      <c r="M20" s="75"/>
      <c r="N20" s="29">
        <v>17</v>
      </c>
      <c r="O20" s="30">
        <f t="shared" si="4"/>
        <v>44425</v>
      </c>
      <c r="P20" s="47"/>
      <c r="Q20" s="35">
        <v>17</v>
      </c>
      <c r="R20" s="36">
        <f t="shared" si="5"/>
        <v>44456</v>
      </c>
      <c r="S20" s="63" t="s">
        <v>112</v>
      </c>
      <c r="T20" s="32">
        <v>17</v>
      </c>
      <c r="U20" s="33">
        <f t="shared" si="6"/>
        <v>44486</v>
      </c>
      <c r="V20" s="83" t="s">
        <v>105</v>
      </c>
      <c r="W20" s="35">
        <v>17</v>
      </c>
      <c r="X20" s="36">
        <f t="shared" si="7"/>
        <v>44517</v>
      </c>
      <c r="Y20" s="37" t="s">
        <v>113</v>
      </c>
      <c r="Z20" s="35">
        <v>17</v>
      </c>
      <c r="AA20" s="36">
        <f t="shared" si="8"/>
        <v>44547</v>
      </c>
      <c r="AB20" s="37"/>
      <c r="AC20" s="35">
        <v>17</v>
      </c>
      <c r="AD20" s="36">
        <f t="shared" si="9"/>
        <v>44578</v>
      </c>
      <c r="AE20" s="62"/>
      <c r="AF20" s="35">
        <v>17</v>
      </c>
      <c r="AG20" s="36">
        <f t="shared" si="10"/>
        <v>44609</v>
      </c>
      <c r="AH20" s="85" t="s">
        <v>114</v>
      </c>
      <c r="AI20" s="35">
        <v>17</v>
      </c>
      <c r="AJ20" s="36">
        <f t="shared" si="11"/>
        <v>44637</v>
      </c>
      <c r="AK20" s="37"/>
    </row>
    <row r="21" spans="2:37" ht="29.25" customHeight="1">
      <c r="B21" s="32">
        <v>18</v>
      </c>
      <c r="C21" s="33">
        <f t="shared" si="0"/>
        <v>44304</v>
      </c>
      <c r="D21" s="56" t="s">
        <v>105</v>
      </c>
      <c r="E21" s="35">
        <v>18</v>
      </c>
      <c r="F21" s="36">
        <f t="shared" si="1"/>
        <v>44334</v>
      </c>
      <c r="G21" s="38"/>
      <c r="H21" s="35">
        <v>18</v>
      </c>
      <c r="I21" s="36">
        <f t="shared" si="2"/>
        <v>44365</v>
      </c>
      <c r="J21" s="63" t="s">
        <v>115</v>
      </c>
      <c r="K21" s="32">
        <v>18</v>
      </c>
      <c r="L21" s="33">
        <f t="shared" si="3"/>
        <v>44395</v>
      </c>
      <c r="M21" s="60" t="s">
        <v>116</v>
      </c>
      <c r="N21" s="29">
        <v>18</v>
      </c>
      <c r="O21" s="30">
        <f t="shared" si="4"/>
        <v>44426</v>
      </c>
      <c r="P21" s="52" t="s">
        <v>48</v>
      </c>
      <c r="Q21" s="32">
        <v>18</v>
      </c>
      <c r="R21" s="33">
        <f t="shared" si="5"/>
        <v>44457</v>
      </c>
      <c r="S21" s="60"/>
      <c r="T21" s="35">
        <v>18</v>
      </c>
      <c r="U21" s="36">
        <f t="shared" si="6"/>
        <v>44487</v>
      </c>
      <c r="V21" s="51"/>
      <c r="W21" s="35">
        <v>18</v>
      </c>
      <c r="X21" s="36">
        <f t="shared" si="7"/>
        <v>44518</v>
      </c>
      <c r="Y21" s="38" t="s">
        <v>117</v>
      </c>
      <c r="Z21" s="32">
        <v>18</v>
      </c>
      <c r="AA21" s="33">
        <f t="shared" si="8"/>
        <v>44548</v>
      </c>
      <c r="AB21" s="46"/>
      <c r="AC21" s="35">
        <v>18</v>
      </c>
      <c r="AD21" s="36">
        <f t="shared" si="9"/>
        <v>44579</v>
      </c>
      <c r="AE21" s="63"/>
      <c r="AF21" s="35">
        <v>18</v>
      </c>
      <c r="AG21" s="36">
        <f t="shared" si="10"/>
        <v>44610</v>
      </c>
      <c r="AH21" s="68" t="s">
        <v>118</v>
      </c>
      <c r="AI21" s="35">
        <v>18</v>
      </c>
      <c r="AJ21" s="36">
        <f t="shared" si="11"/>
        <v>44638</v>
      </c>
      <c r="AK21" s="38" t="s">
        <v>119</v>
      </c>
    </row>
    <row r="22" spans="2:37" ht="29.25" customHeight="1">
      <c r="B22" s="35">
        <v>19</v>
      </c>
      <c r="C22" s="36">
        <f t="shared" si="0"/>
        <v>44305</v>
      </c>
      <c r="D22" s="38" t="s">
        <v>120</v>
      </c>
      <c r="E22" s="35">
        <v>19</v>
      </c>
      <c r="F22" s="36">
        <f t="shared" si="1"/>
        <v>44335</v>
      </c>
      <c r="G22" s="38" t="s">
        <v>121</v>
      </c>
      <c r="H22" s="32">
        <v>19</v>
      </c>
      <c r="I22" s="33">
        <f t="shared" si="2"/>
        <v>44366</v>
      </c>
      <c r="J22" s="83" t="s">
        <v>120</v>
      </c>
      <c r="K22" s="180">
        <v>19</v>
      </c>
      <c r="L22" s="181">
        <f t="shared" si="3"/>
        <v>44396</v>
      </c>
      <c r="M22" s="182"/>
      <c r="N22" s="29">
        <v>19</v>
      </c>
      <c r="O22" s="30">
        <f t="shared" si="4"/>
        <v>44427</v>
      </c>
      <c r="P22" s="52" t="s">
        <v>123</v>
      </c>
      <c r="Q22" s="32">
        <v>19</v>
      </c>
      <c r="R22" s="33">
        <f t="shared" si="5"/>
        <v>44458</v>
      </c>
      <c r="S22" s="53" t="s">
        <v>124</v>
      </c>
      <c r="T22" s="35">
        <v>19</v>
      </c>
      <c r="U22" s="36">
        <f t="shared" si="6"/>
        <v>44488</v>
      </c>
      <c r="V22" s="62" t="s">
        <v>125</v>
      </c>
      <c r="W22" s="35">
        <v>19</v>
      </c>
      <c r="X22" s="36">
        <f t="shared" si="7"/>
        <v>44519</v>
      </c>
      <c r="Y22" s="82" t="s">
        <v>126</v>
      </c>
      <c r="Z22" s="32">
        <v>19</v>
      </c>
      <c r="AA22" s="33">
        <f t="shared" si="8"/>
        <v>44549</v>
      </c>
      <c r="AB22" s="56" t="s">
        <v>127</v>
      </c>
      <c r="AC22" s="35">
        <v>19</v>
      </c>
      <c r="AD22" s="36">
        <f t="shared" si="9"/>
        <v>44580</v>
      </c>
      <c r="AE22" s="44" t="s">
        <v>263</v>
      </c>
      <c r="AF22" s="32">
        <v>19</v>
      </c>
      <c r="AG22" s="33">
        <f t="shared" si="10"/>
        <v>44611</v>
      </c>
      <c r="AH22" s="59" t="s">
        <v>129</v>
      </c>
      <c r="AI22" s="32">
        <v>19</v>
      </c>
      <c r="AJ22" s="33">
        <f t="shared" si="11"/>
        <v>44639</v>
      </c>
      <c r="AK22" s="56" t="s">
        <v>120</v>
      </c>
    </row>
    <row r="23" spans="2:37" ht="29.25" customHeight="1">
      <c r="B23" s="35">
        <v>20</v>
      </c>
      <c r="C23" s="36">
        <f t="shared" si="0"/>
        <v>44306</v>
      </c>
      <c r="D23" s="42" t="s">
        <v>130</v>
      </c>
      <c r="E23" s="35">
        <v>20</v>
      </c>
      <c r="F23" s="36">
        <f t="shared" si="1"/>
        <v>44336</v>
      </c>
      <c r="G23" s="42" t="s">
        <v>131</v>
      </c>
      <c r="H23" s="32">
        <v>20</v>
      </c>
      <c r="I23" s="33">
        <f t="shared" si="2"/>
        <v>44367</v>
      </c>
      <c r="J23" s="45" t="s">
        <v>132</v>
      </c>
      <c r="K23" s="35">
        <v>20</v>
      </c>
      <c r="L23" s="36">
        <f t="shared" si="3"/>
        <v>44397</v>
      </c>
      <c r="M23" s="63" t="s">
        <v>133</v>
      </c>
      <c r="N23" s="69">
        <v>20</v>
      </c>
      <c r="O23" s="70">
        <f t="shared" si="4"/>
        <v>44428</v>
      </c>
      <c r="P23" s="86" t="s">
        <v>134</v>
      </c>
      <c r="Q23" s="32">
        <v>20</v>
      </c>
      <c r="R23" s="33">
        <f t="shared" si="5"/>
        <v>44459</v>
      </c>
      <c r="S23" s="34" t="s">
        <v>135</v>
      </c>
      <c r="T23" s="35">
        <v>20</v>
      </c>
      <c r="U23" s="36">
        <f t="shared" si="6"/>
        <v>44489</v>
      </c>
      <c r="V23" s="82" t="s">
        <v>136</v>
      </c>
      <c r="W23" s="32">
        <v>20</v>
      </c>
      <c r="X23" s="33">
        <f t="shared" si="7"/>
        <v>44520</v>
      </c>
      <c r="Y23" s="58" t="s">
        <v>105</v>
      </c>
      <c r="Z23" s="35">
        <v>20</v>
      </c>
      <c r="AA23" s="36">
        <f t="shared" si="8"/>
        <v>44550</v>
      </c>
      <c r="AB23" s="51"/>
      <c r="AC23" s="35">
        <v>20</v>
      </c>
      <c r="AD23" s="36">
        <f t="shared" si="9"/>
        <v>44581</v>
      </c>
      <c r="AE23" s="38" t="s">
        <v>63</v>
      </c>
      <c r="AF23" s="32">
        <v>20</v>
      </c>
      <c r="AG23" s="33">
        <f t="shared" si="10"/>
        <v>44612</v>
      </c>
      <c r="AH23" s="56" t="s">
        <v>105</v>
      </c>
      <c r="AI23" s="32">
        <v>20</v>
      </c>
      <c r="AJ23" s="33">
        <f t="shared" si="11"/>
        <v>44640</v>
      </c>
      <c r="AK23" s="56" t="s">
        <v>105</v>
      </c>
    </row>
    <row r="24" spans="2:37" ht="29.25" customHeight="1">
      <c r="B24" s="35">
        <v>21</v>
      </c>
      <c r="C24" s="36">
        <f t="shared" si="0"/>
        <v>44307</v>
      </c>
      <c r="D24" s="42" t="s">
        <v>137</v>
      </c>
      <c r="E24" s="35">
        <v>21</v>
      </c>
      <c r="F24" s="36">
        <f t="shared" si="1"/>
        <v>44337</v>
      </c>
      <c r="G24" s="42" t="s">
        <v>138</v>
      </c>
      <c r="H24" s="35">
        <v>21</v>
      </c>
      <c r="I24" s="36">
        <f t="shared" si="2"/>
        <v>44368</v>
      </c>
      <c r="J24" s="61"/>
      <c r="K24" s="29">
        <v>21</v>
      </c>
      <c r="L24" s="30">
        <f t="shared" si="3"/>
        <v>44398</v>
      </c>
      <c r="M24" s="74"/>
      <c r="N24" s="32">
        <v>21</v>
      </c>
      <c r="O24" s="33">
        <f t="shared" si="4"/>
        <v>44429</v>
      </c>
      <c r="P24" s="56"/>
      <c r="Q24" s="35">
        <v>21</v>
      </c>
      <c r="R24" s="36">
        <f t="shared" si="5"/>
        <v>44460</v>
      </c>
      <c r="S24" s="63" t="s">
        <v>140</v>
      </c>
      <c r="T24" s="35">
        <v>21</v>
      </c>
      <c r="U24" s="36">
        <f t="shared" si="6"/>
        <v>44490</v>
      </c>
      <c r="V24" s="51" t="s">
        <v>141</v>
      </c>
      <c r="W24" s="32">
        <v>21</v>
      </c>
      <c r="X24" s="33">
        <f t="shared" si="7"/>
        <v>44521</v>
      </c>
      <c r="Y24" s="46"/>
      <c r="Z24" s="35">
        <v>21</v>
      </c>
      <c r="AA24" s="36">
        <f t="shared" si="8"/>
        <v>44551</v>
      </c>
      <c r="AB24" s="73" t="s">
        <v>89</v>
      </c>
      <c r="AC24" s="35">
        <v>21</v>
      </c>
      <c r="AD24" s="36">
        <f t="shared" si="9"/>
        <v>44582</v>
      </c>
      <c r="AE24" s="42" t="s">
        <v>142</v>
      </c>
      <c r="AF24" s="35">
        <v>21</v>
      </c>
      <c r="AG24" s="36">
        <f t="shared" si="10"/>
        <v>44613</v>
      </c>
      <c r="AH24" s="73" t="s">
        <v>143</v>
      </c>
      <c r="AI24" s="32">
        <v>21</v>
      </c>
      <c r="AJ24" s="33">
        <f t="shared" si="11"/>
        <v>44641</v>
      </c>
      <c r="AK24" s="34" t="s">
        <v>144</v>
      </c>
    </row>
    <row r="25" spans="2:37" ht="29.25" customHeight="1">
      <c r="B25" s="35">
        <v>22</v>
      </c>
      <c r="C25" s="36">
        <f t="shared" si="0"/>
        <v>44308</v>
      </c>
      <c r="D25" s="51" t="s">
        <v>63</v>
      </c>
      <c r="E25" s="32">
        <v>22</v>
      </c>
      <c r="F25" s="33">
        <f t="shared" si="1"/>
        <v>44338</v>
      </c>
      <c r="G25" s="56"/>
      <c r="H25" s="35">
        <v>22</v>
      </c>
      <c r="I25" s="36">
        <f t="shared" si="2"/>
        <v>44369</v>
      </c>
      <c r="J25" s="87"/>
      <c r="K25" s="32">
        <v>22</v>
      </c>
      <c r="L25" s="33">
        <f t="shared" si="3"/>
        <v>44399</v>
      </c>
      <c r="M25" s="34" t="s">
        <v>274</v>
      </c>
      <c r="N25" s="32">
        <v>22</v>
      </c>
      <c r="O25" s="33">
        <f t="shared" si="4"/>
        <v>44430</v>
      </c>
      <c r="P25" s="43"/>
      <c r="Q25" s="35">
        <v>22</v>
      </c>
      <c r="R25" s="36">
        <f t="shared" si="5"/>
        <v>44461</v>
      </c>
      <c r="S25" s="37" t="s">
        <v>145</v>
      </c>
      <c r="T25" s="35">
        <v>22</v>
      </c>
      <c r="U25" s="36">
        <f t="shared" si="6"/>
        <v>44491</v>
      </c>
      <c r="V25" s="88" t="s">
        <v>146</v>
      </c>
      <c r="W25" s="35">
        <v>22</v>
      </c>
      <c r="X25" s="36">
        <f t="shared" si="7"/>
        <v>44522</v>
      </c>
      <c r="Y25" s="37"/>
      <c r="Z25" s="35">
        <v>22</v>
      </c>
      <c r="AA25" s="36">
        <f t="shared" si="8"/>
        <v>44552</v>
      </c>
      <c r="AB25" s="73" t="s">
        <v>298</v>
      </c>
      <c r="AC25" s="32">
        <v>22</v>
      </c>
      <c r="AD25" s="33">
        <f t="shared" si="9"/>
        <v>44583</v>
      </c>
      <c r="AE25" s="59"/>
      <c r="AF25" s="35">
        <v>22</v>
      </c>
      <c r="AG25" s="36">
        <f t="shared" si="10"/>
        <v>44614</v>
      </c>
      <c r="AH25" s="37" t="s">
        <v>264</v>
      </c>
      <c r="AI25" s="35">
        <v>22</v>
      </c>
      <c r="AJ25" s="36">
        <f t="shared" si="11"/>
        <v>44642</v>
      </c>
      <c r="AK25" s="37"/>
    </row>
    <row r="26" spans="2:37" ht="29.25" customHeight="1">
      <c r="B26" s="35">
        <v>23</v>
      </c>
      <c r="C26" s="36">
        <f t="shared" si="0"/>
        <v>44309</v>
      </c>
      <c r="D26" s="51" t="s">
        <v>149</v>
      </c>
      <c r="E26" s="32">
        <v>23</v>
      </c>
      <c r="F26" s="33">
        <f t="shared" si="1"/>
        <v>44339</v>
      </c>
      <c r="G26" s="34"/>
      <c r="H26" s="35">
        <v>23</v>
      </c>
      <c r="I26" s="36">
        <f t="shared" si="2"/>
        <v>44370</v>
      </c>
      <c r="J26" s="66" t="s">
        <v>150</v>
      </c>
      <c r="K26" s="32">
        <v>23</v>
      </c>
      <c r="L26" s="33">
        <f t="shared" si="3"/>
        <v>44400</v>
      </c>
      <c r="M26" s="34" t="s">
        <v>275</v>
      </c>
      <c r="N26" s="29">
        <v>23</v>
      </c>
      <c r="O26" s="30">
        <f t="shared" si="4"/>
        <v>44431</v>
      </c>
      <c r="P26" s="49"/>
      <c r="Q26" s="32">
        <v>23</v>
      </c>
      <c r="R26" s="33">
        <f t="shared" si="5"/>
        <v>44462</v>
      </c>
      <c r="S26" s="43" t="s">
        <v>151</v>
      </c>
      <c r="T26" s="32">
        <v>23</v>
      </c>
      <c r="U26" s="33">
        <f t="shared" si="6"/>
        <v>44492</v>
      </c>
      <c r="V26" s="59"/>
      <c r="W26" s="32">
        <v>23</v>
      </c>
      <c r="X26" s="33">
        <f t="shared" si="7"/>
        <v>44523</v>
      </c>
      <c r="Y26" s="34" t="s">
        <v>152</v>
      </c>
      <c r="Z26" s="35">
        <v>23</v>
      </c>
      <c r="AA26" s="36">
        <f t="shared" si="8"/>
        <v>44553</v>
      </c>
      <c r="AB26" s="73"/>
      <c r="AC26" s="32">
        <v>23</v>
      </c>
      <c r="AD26" s="33">
        <f t="shared" si="9"/>
        <v>44584</v>
      </c>
      <c r="AE26" s="43"/>
      <c r="AF26" s="32">
        <v>23</v>
      </c>
      <c r="AG26" s="33">
        <f t="shared" si="10"/>
        <v>44615</v>
      </c>
      <c r="AH26" s="43" t="s">
        <v>153</v>
      </c>
      <c r="AI26" s="35">
        <v>23</v>
      </c>
      <c r="AJ26" s="36">
        <f t="shared" si="11"/>
        <v>44643</v>
      </c>
      <c r="AK26" s="73" t="s">
        <v>295</v>
      </c>
    </row>
    <row r="27" spans="2:37" ht="29.25" customHeight="1">
      <c r="B27" s="32">
        <v>24</v>
      </c>
      <c r="C27" s="33">
        <f t="shared" si="0"/>
        <v>44310</v>
      </c>
      <c r="D27" s="89"/>
      <c r="E27" s="35">
        <v>24</v>
      </c>
      <c r="F27" s="36">
        <f t="shared" si="1"/>
        <v>44340</v>
      </c>
      <c r="G27" s="72" t="s">
        <v>270</v>
      </c>
      <c r="H27" s="35">
        <v>24</v>
      </c>
      <c r="I27" s="36">
        <f t="shared" si="2"/>
        <v>44371</v>
      </c>
      <c r="J27" s="62" t="s">
        <v>155</v>
      </c>
      <c r="K27" s="32">
        <v>24</v>
      </c>
      <c r="L27" s="33">
        <f t="shared" si="3"/>
        <v>44401</v>
      </c>
      <c r="M27" s="46" t="s">
        <v>156</v>
      </c>
      <c r="N27" s="29">
        <v>24</v>
      </c>
      <c r="O27" s="30">
        <f t="shared" si="4"/>
        <v>44432</v>
      </c>
      <c r="P27" s="90"/>
      <c r="Q27" s="29">
        <v>24</v>
      </c>
      <c r="R27" s="30">
        <f t="shared" si="5"/>
        <v>44463</v>
      </c>
      <c r="S27" s="91" t="s">
        <v>157</v>
      </c>
      <c r="T27" s="32">
        <v>24</v>
      </c>
      <c r="U27" s="33">
        <f t="shared" si="6"/>
        <v>44493</v>
      </c>
      <c r="V27" s="34"/>
      <c r="W27" s="35">
        <v>24</v>
      </c>
      <c r="X27" s="36">
        <f t="shared" si="7"/>
        <v>44524</v>
      </c>
      <c r="Y27" s="42" t="s">
        <v>158</v>
      </c>
      <c r="Z27" s="35">
        <v>24</v>
      </c>
      <c r="AA27" s="36">
        <f t="shared" si="8"/>
        <v>44554</v>
      </c>
      <c r="AB27" s="63" t="s">
        <v>159</v>
      </c>
      <c r="AC27" s="35">
        <v>24</v>
      </c>
      <c r="AD27" s="36">
        <f t="shared" si="9"/>
        <v>44585</v>
      </c>
      <c r="AE27" s="79"/>
      <c r="AF27" s="35">
        <v>24</v>
      </c>
      <c r="AG27" s="36">
        <f t="shared" si="10"/>
        <v>44616</v>
      </c>
      <c r="AH27" s="87" t="s">
        <v>63</v>
      </c>
      <c r="AI27" s="35">
        <v>24</v>
      </c>
      <c r="AJ27" s="36">
        <f t="shared" si="11"/>
        <v>44644</v>
      </c>
      <c r="AK27" s="37" t="s">
        <v>160</v>
      </c>
    </row>
    <row r="28" spans="2:37" ht="29.25" customHeight="1">
      <c r="B28" s="32">
        <v>25</v>
      </c>
      <c r="C28" s="33">
        <f t="shared" si="0"/>
        <v>44311</v>
      </c>
      <c r="D28" s="34"/>
      <c r="E28" s="35">
        <v>25</v>
      </c>
      <c r="F28" s="36">
        <f t="shared" si="1"/>
        <v>44341</v>
      </c>
      <c r="G28" s="72" t="s">
        <v>271</v>
      </c>
      <c r="H28" s="29">
        <v>25</v>
      </c>
      <c r="I28" s="30">
        <f t="shared" si="2"/>
        <v>44372</v>
      </c>
      <c r="J28" s="64" t="s">
        <v>161</v>
      </c>
      <c r="K28" s="32">
        <v>25</v>
      </c>
      <c r="L28" s="33">
        <f t="shared" si="3"/>
        <v>44402</v>
      </c>
      <c r="M28" s="46" t="s">
        <v>156</v>
      </c>
      <c r="N28" s="29">
        <v>25</v>
      </c>
      <c r="O28" s="30">
        <f t="shared" si="4"/>
        <v>44433</v>
      </c>
      <c r="P28" s="90"/>
      <c r="Q28" s="32">
        <v>25</v>
      </c>
      <c r="R28" s="33">
        <f t="shared" si="5"/>
        <v>44464</v>
      </c>
      <c r="S28" s="46"/>
      <c r="T28" s="35">
        <v>25</v>
      </c>
      <c r="U28" s="36">
        <f t="shared" si="6"/>
        <v>44494</v>
      </c>
      <c r="V28" s="37" t="s">
        <v>162</v>
      </c>
      <c r="W28" s="35">
        <v>25</v>
      </c>
      <c r="X28" s="36">
        <f t="shared" si="7"/>
        <v>44525</v>
      </c>
      <c r="Y28" s="51" t="s">
        <v>63</v>
      </c>
      <c r="Z28" s="32">
        <v>25</v>
      </c>
      <c r="AA28" s="33">
        <f t="shared" si="8"/>
        <v>44555</v>
      </c>
      <c r="AB28" s="60"/>
      <c r="AC28" s="35">
        <v>25</v>
      </c>
      <c r="AD28" s="36">
        <f t="shared" si="9"/>
        <v>44586</v>
      </c>
      <c r="AE28" s="79"/>
      <c r="AF28" s="35">
        <v>25</v>
      </c>
      <c r="AG28" s="36">
        <f t="shared" si="10"/>
        <v>44617</v>
      </c>
      <c r="AH28" s="73" t="s">
        <v>163</v>
      </c>
      <c r="AI28" s="29">
        <v>25</v>
      </c>
      <c r="AJ28" s="30">
        <f t="shared" si="11"/>
        <v>44645</v>
      </c>
      <c r="AK28" s="92" t="s">
        <v>164</v>
      </c>
    </row>
    <row r="29" spans="2:37" ht="29.25" customHeight="1">
      <c r="B29" s="35">
        <v>26</v>
      </c>
      <c r="C29" s="36">
        <f t="shared" si="0"/>
        <v>44312</v>
      </c>
      <c r="D29" s="38"/>
      <c r="E29" s="35">
        <v>26</v>
      </c>
      <c r="F29" s="36">
        <f t="shared" si="1"/>
        <v>44342</v>
      </c>
      <c r="G29" s="42" t="s">
        <v>165</v>
      </c>
      <c r="H29" s="32">
        <v>26</v>
      </c>
      <c r="I29" s="33">
        <f t="shared" si="2"/>
        <v>44373</v>
      </c>
      <c r="J29" s="75"/>
      <c r="K29" s="29">
        <v>26</v>
      </c>
      <c r="L29" s="30">
        <f t="shared" si="3"/>
        <v>44403</v>
      </c>
      <c r="M29" s="91" t="s">
        <v>156</v>
      </c>
      <c r="N29" s="29">
        <v>26</v>
      </c>
      <c r="O29" s="30">
        <f t="shared" si="4"/>
        <v>44434</v>
      </c>
      <c r="P29" s="91"/>
      <c r="Q29" s="32">
        <v>26</v>
      </c>
      <c r="R29" s="33">
        <f t="shared" si="5"/>
        <v>44465</v>
      </c>
      <c r="S29" s="53"/>
      <c r="T29" s="35">
        <v>26</v>
      </c>
      <c r="U29" s="36">
        <f t="shared" si="6"/>
        <v>44495</v>
      </c>
      <c r="V29" s="37" t="s">
        <v>162</v>
      </c>
      <c r="W29" s="35">
        <v>26</v>
      </c>
      <c r="X29" s="36">
        <f t="shared" si="7"/>
        <v>44526</v>
      </c>
      <c r="Y29" s="37" t="s">
        <v>166</v>
      </c>
      <c r="Z29" s="32">
        <v>26</v>
      </c>
      <c r="AA29" s="33">
        <f t="shared" si="8"/>
        <v>44556</v>
      </c>
      <c r="AB29" s="43"/>
      <c r="AC29" s="35">
        <v>26</v>
      </c>
      <c r="AD29" s="36">
        <f t="shared" si="9"/>
        <v>44587</v>
      </c>
      <c r="AE29" s="42" t="s">
        <v>167</v>
      </c>
      <c r="AF29" s="32">
        <v>26</v>
      </c>
      <c r="AG29" s="33">
        <f t="shared" si="10"/>
        <v>44618</v>
      </c>
      <c r="AH29" s="46"/>
      <c r="AI29" s="32">
        <v>26</v>
      </c>
      <c r="AJ29" s="33">
        <f t="shared" si="11"/>
        <v>44646</v>
      </c>
      <c r="AK29" s="45"/>
    </row>
    <row r="30" spans="2:37" ht="29.25" customHeight="1">
      <c r="B30" s="35">
        <v>27</v>
      </c>
      <c r="C30" s="36">
        <f t="shared" si="0"/>
        <v>44313</v>
      </c>
      <c r="D30" s="38" t="s">
        <v>168</v>
      </c>
      <c r="E30" s="35">
        <v>27</v>
      </c>
      <c r="F30" s="36">
        <f t="shared" si="1"/>
        <v>44343</v>
      </c>
      <c r="G30" s="38" t="s">
        <v>169</v>
      </c>
      <c r="H30" s="32">
        <v>27</v>
      </c>
      <c r="I30" s="33">
        <f t="shared" si="2"/>
        <v>44374</v>
      </c>
      <c r="J30" s="43"/>
      <c r="K30" s="29">
        <v>27</v>
      </c>
      <c r="L30" s="30">
        <f t="shared" si="3"/>
        <v>44404</v>
      </c>
      <c r="M30" s="74" t="s">
        <v>139</v>
      </c>
      <c r="N30" s="29">
        <v>27</v>
      </c>
      <c r="O30" s="30">
        <f t="shared" si="4"/>
        <v>44435</v>
      </c>
      <c r="P30" s="91"/>
      <c r="Q30" s="35">
        <v>27</v>
      </c>
      <c r="R30" s="36">
        <f t="shared" si="5"/>
        <v>44466</v>
      </c>
      <c r="S30" s="37"/>
      <c r="T30" s="35">
        <v>27</v>
      </c>
      <c r="U30" s="36">
        <f t="shared" si="6"/>
        <v>44496</v>
      </c>
      <c r="V30" s="82" t="s">
        <v>170</v>
      </c>
      <c r="W30" s="32">
        <v>27</v>
      </c>
      <c r="X30" s="33">
        <f t="shared" si="7"/>
        <v>44527</v>
      </c>
      <c r="Y30" s="46"/>
      <c r="Z30" s="29">
        <v>27</v>
      </c>
      <c r="AA30" s="30">
        <f t="shared" si="8"/>
        <v>44557</v>
      </c>
      <c r="AB30" s="49"/>
      <c r="AC30" s="35">
        <v>27</v>
      </c>
      <c r="AD30" s="36">
        <f t="shared" si="9"/>
        <v>44588</v>
      </c>
      <c r="AE30" s="38" t="s">
        <v>40</v>
      </c>
      <c r="AF30" s="32">
        <v>27</v>
      </c>
      <c r="AG30" s="33">
        <f t="shared" si="10"/>
        <v>44619</v>
      </c>
      <c r="AH30" s="34"/>
      <c r="AI30" s="32">
        <v>27</v>
      </c>
      <c r="AJ30" s="33">
        <f t="shared" si="11"/>
        <v>44647</v>
      </c>
      <c r="AK30" s="45"/>
    </row>
    <row r="31" spans="2:37" ht="29.25" customHeight="1">
      <c r="B31" s="35">
        <v>28</v>
      </c>
      <c r="C31" s="36">
        <f t="shared" si="0"/>
        <v>44314</v>
      </c>
      <c r="D31" s="38"/>
      <c r="E31" s="35">
        <v>28</v>
      </c>
      <c r="F31" s="36">
        <f t="shared" si="1"/>
        <v>44344</v>
      </c>
      <c r="G31" s="183" t="s">
        <v>272</v>
      </c>
      <c r="H31" s="35">
        <v>28</v>
      </c>
      <c r="I31" s="36">
        <f t="shared" si="2"/>
        <v>44375</v>
      </c>
      <c r="J31" s="93"/>
      <c r="K31" s="29">
        <v>28</v>
      </c>
      <c r="L31" s="30">
        <f t="shared" si="3"/>
        <v>44405</v>
      </c>
      <c r="M31" s="52" t="s">
        <v>276</v>
      </c>
      <c r="N31" s="32">
        <v>28</v>
      </c>
      <c r="O31" s="33">
        <f t="shared" si="4"/>
        <v>44436</v>
      </c>
      <c r="P31" s="46"/>
      <c r="Q31" s="35">
        <v>28</v>
      </c>
      <c r="R31" s="36">
        <f t="shared" si="5"/>
        <v>44467</v>
      </c>
      <c r="S31" s="42"/>
      <c r="T31" s="35">
        <v>28</v>
      </c>
      <c r="U31" s="36">
        <f t="shared" si="6"/>
        <v>44497</v>
      </c>
      <c r="V31" s="94" t="s">
        <v>172</v>
      </c>
      <c r="W31" s="32">
        <v>28</v>
      </c>
      <c r="X31" s="33">
        <f t="shared" si="7"/>
        <v>44528</v>
      </c>
      <c r="Y31" s="53"/>
      <c r="Z31" s="29">
        <v>28</v>
      </c>
      <c r="AA31" s="30">
        <f t="shared" si="8"/>
        <v>44558</v>
      </c>
      <c r="AB31" s="64"/>
      <c r="AC31" s="35">
        <v>28</v>
      </c>
      <c r="AD31" s="36">
        <f t="shared" si="9"/>
        <v>44589</v>
      </c>
      <c r="AE31" s="42" t="s">
        <v>173</v>
      </c>
      <c r="AF31" s="35">
        <v>28</v>
      </c>
      <c r="AG31" s="36">
        <f t="shared" si="10"/>
        <v>44620</v>
      </c>
      <c r="AH31" s="79"/>
      <c r="AI31" s="29">
        <v>28</v>
      </c>
      <c r="AJ31" s="30">
        <f t="shared" si="11"/>
        <v>44648</v>
      </c>
      <c r="AK31" s="49"/>
    </row>
    <row r="32" spans="2:37" ht="29.25" customHeight="1">
      <c r="B32" s="54">
        <v>29</v>
      </c>
      <c r="C32" s="33">
        <f t="shared" si="0"/>
        <v>44315</v>
      </c>
      <c r="D32" s="34" t="s">
        <v>174</v>
      </c>
      <c r="E32" s="32">
        <v>29</v>
      </c>
      <c r="F32" s="33">
        <f t="shared" si="1"/>
        <v>44345</v>
      </c>
      <c r="G32" s="46"/>
      <c r="H32" s="35">
        <v>29</v>
      </c>
      <c r="I32" s="36">
        <f t="shared" si="2"/>
        <v>44376</v>
      </c>
      <c r="J32" s="38" t="s">
        <v>175</v>
      </c>
      <c r="K32" s="29">
        <v>29</v>
      </c>
      <c r="L32" s="30">
        <f t="shared" si="3"/>
        <v>44406</v>
      </c>
      <c r="M32" s="52" t="s">
        <v>53</v>
      </c>
      <c r="N32" s="32">
        <v>29</v>
      </c>
      <c r="O32" s="33">
        <f t="shared" si="4"/>
        <v>44437</v>
      </c>
      <c r="P32" s="84"/>
      <c r="Q32" s="35">
        <v>29</v>
      </c>
      <c r="R32" s="36">
        <f t="shared" si="5"/>
        <v>44468</v>
      </c>
      <c r="S32" s="37" t="s">
        <v>89</v>
      </c>
      <c r="T32" s="35">
        <v>29</v>
      </c>
      <c r="U32" s="36">
        <f t="shared" si="6"/>
        <v>44498</v>
      </c>
      <c r="V32" s="37" t="s">
        <v>89</v>
      </c>
      <c r="W32" s="35">
        <v>29</v>
      </c>
      <c r="X32" s="36">
        <f t="shared" si="7"/>
        <v>44529</v>
      </c>
      <c r="Y32" s="37" t="s">
        <v>89</v>
      </c>
      <c r="Z32" s="29">
        <v>29</v>
      </c>
      <c r="AA32" s="30">
        <f t="shared" si="8"/>
        <v>44559</v>
      </c>
      <c r="AB32" s="64" t="s">
        <v>176</v>
      </c>
      <c r="AC32" s="32">
        <v>29</v>
      </c>
      <c r="AD32" s="33">
        <f t="shared" si="9"/>
        <v>44590</v>
      </c>
      <c r="AE32" s="59"/>
      <c r="AF32" s="35"/>
      <c r="AG32" s="36"/>
      <c r="AH32" s="79"/>
      <c r="AI32" s="29">
        <v>29</v>
      </c>
      <c r="AJ32" s="30">
        <f t="shared" si="11"/>
        <v>44649</v>
      </c>
      <c r="AK32" s="49"/>
    </row>
    <row r="33" spans="2:37" ht="29.25" customHeight="1">
      <c r="B33" s="35">
        <v>30</v>
      </c>
      <c r="C33" s="23">
        <f t="shared" si="0"/>
        <v>44316</v>
      </c>
      <c r="D33" s="37" t="s">
        <v>177</v>
      </c>
      <c r="E33" s="32">
        <v>30</v>
      </c>
      <c r="F33" s="20">
        <f t="shared" si="1"/>
        <v>44346</v>
      </c>
      <c r="G33" s="53"/>
      <c r="H33" s="35">
        <v>30</v>
      </c>
      <c r="I33" s="23">
        <f t="shared" si="2"/>
        <v>44377</v>
      </c>
      <c r="J33" s="73" t="s">
        <v>89</v>
      </c>
      <c r="K33" s="29">
        <v>30</v>
      </c>
      <c r="L33" s="17">
        <f t="shared" si="3"/>
        <v>44407</v>
      </c>
      <c r="M33" s="52"/>
      <c r="N33" s="29">
        <v>30</v>
      </c>
      <c r="O33" s="17">
        <f t="shared" si="4"/>
        <v>44438</v>
      </c>
      <c r="P33" s="49"/>
      <c r="Q33" s="35">
        <v>30</v>
      </c>
      <c r="R33" s="23">
        <f t="shared" si="5"/>
        <v>44469</v>
      </c>
      <c r="S33" s="37" t="s">
        <v>178</v>
      </c>
      <c r="T33" s="32">
        <v>30</v>
      </c>
      <c r="U33" s="20">
        <f t="shared" si="6"/>
        <v>44499</v>
      </c>
      <c r="V33" s="46"/>
      <c r="W33" s="35">
        <v>30</v>
      </c>
      <c r="X33" s="23">
        <f t="shared" si="7"/>
        <v>44530</v>
      </c>
      <c r="Y33" s="37" t="s">
        <v>179</v>
      </c>
      <c r="Z33" s="29">
        <v>30</v>
      </c>
      <c r="AA33" s="17">
        <f t="shared" si="8"/>
        <v>44560</v>
      </c>
      <c r="AB33" s="64" t="s">
        <v>176</v>
      </c>
      <c r="AC33" s="32">
        <v>30</v>
      </c>
      <c r="AD33" s="20">
        <f t="shared" si="9"/>
        <v>44591</v>
      </c>
      <c r="AE33" s="45"/>
      <c r="AF33" s="35"/>
      <c r="AG33" s="23"/>
      <c r="AH33" s="62"/>
      <c r="AI33" s="29">
        <v>30</v>
      </c>
      <c r="AJ33" s="17">
        <f t="shared" si="11"/>
        <v>44650</v>
      </c>
      <c r="AK33" s="47"/>
    </row>
    <row r="34" spans="2:37" ht="29.25" customHeight="1" thickBot="1">
      <c r="B34" s="96"/>
      <c r="C34" s="97"/>
      <c r="D34" s="98"/>
      <c r="E34" s="96">
        <v>31</v>
      </c>
      <c r="F34" s="97">
        <f t="shared" si="1"/>
        <v>44347</v>
      </c>
      <c r="G34" s="184" t="s">
        <v>273</v>
      </c>
      <c r="H34" s="96"/>
      <c r="I34" s="97"/>
      <c r="J34" s="100"/>
      <c r="K34" s="101">
        <v>31</v>
      </c>
      <c r="L34" s="102">
        <f t="shared" si="3"/>
        <v>44408</v>
      </c>
      <c r="M34" s="103"/>
      <c r="N34" s="185">
        <v>31</v>
      </c>
      <c r="O34" s="186">
        <f t="shared" si="4"/>
        <v>44439</v>
      </c>
      <c r="P34" s="187" t="s">
        <v>280</v>
      </c>
      <c r="Q34" s="96"/>
      <c r="R34" s="97"/>
      <c r="S34" s="98"/>
      <c r="T34" s="101">
        <v>31</v>
      </c>
      <c r="U34" s="102">
        <f t="shared" si="6"/>
        <v>44500</v>
      </c>
      <c r="V34" s="107"/>
      <c r="W34" s="96"/>
      <c r="X34" s="97"/>
      <c r="Y34" s="98"/>
      <c r="Z34" s="108">
        <v>31</v>
      </c>
      <c r="AA34" s="109">
        <f t="shared" si="8"/>
        <v>44561</v>
      </c>
      <c r="AB34" s="110" t="s">
        <v>176</v>
      </c>
      <c r="AC34" s="96">
        <v>31</v>
      </c>
      <c r="AD34" s="97">
        <f t="shared" si="9"/>
        <v>44592</v>
      </c>
      <c r="AE34" s="99"/>
      <c r="AF34" s="96"/>
      <c r="AG34" s="97"/>
      <c r="AH34" s="100"/>
      <c r="AI34" s="108">
        <v>31</v>
      </c>
      <c r="AJ34" s="109">
        <f t="shared" si="11"/>
        <v>44651</v>
      </c>
      <c r="AK34" s="111"/>
    </row>
    <row r="35" spans="2:37" ht="15" customHeight="1">
      <c r="B35" s="201" t="s">
        <v>182</v>
      </c>
      <c r="C35" s="202"/>
      <c r="D35" s="112" t="s">
        <v>183</v>
      </c>
      <c r="E35" s="203"/>
      <c r="F35" s="204"/>
      <c r="G35" s="113" t="s">
        <v>184</v>
      </c>
      <c r="H35" s="204"/>
      <c r="I35" s="204"/>
      <c r="J35" s="113" t="s">
        <v>185</v>
      </c>
      <c r="K35" s="201"/>
      <c r="L35" s="202"/>
      <c r="M35" s="113" t="s">
        <v>186</v>
      </c>
      <c r="N35" s="203"/>
      <c r="O35" s="204"/>
      <c r="P35" s="112" t="s">
        <v>187</v>
      </c>
      <c r="Q35" s="114"/>
      <c r="R35" s="178"/>
      <c r="S35" s="113" t="s">
        <v>188</v>
      </c>
      <c r="T35" s="202"/>
      <c r="U35" s="202"/>
      <c r="V35" s="113" t="s">
        <v>188</v>
      </c>
      <c r="W35" s="203"/>
      <c r="X35" s="204"/>
      <c r="Y35" s="113" t="s">
        <v>188</v>
      </c>
      <c r="Z35" s="203"/>
      <c r="AA35" s="204"/>
      <c r="AB35" s="113" t="s">
        <v>184</v>
      </c>
      <c r="AC35" s="201"/>
      <c r="AD35" s="202"/>
      <c r="AE35" s="113" t="s">
        <v>190</v>
      </c>
      <c r="AF35" s="203"/>
      <c r="AG35" s="204"/>
      <c r="AH35" s="113" t="s">
        <v>184</v>
      </c>
      <c r="AI35" s="203"/>
      <c r="AJ35" s="204"/>
      <c r="AK35" s="112" t="s">
        <v>191</v>
      </c>
    </row>
    <row r="36" spans="2:37" ht="15.75" customHeight="1">
      <c r="B36" s="116"/>
      <c r="C36" s="117"/>
      <c r="D36" s="118" t="s">
        <v>192</v>
      </c>
      <c r="E36" s="119"/>
      <c r="F36" s="120"/>
      <c r="G36" s="121" t="s">
        <v>193</v>
      </c>
      <c r="H36" s="122"/>
      <c r="I36" s="120"/>
      <c r="J36" s="123" t="s">
        <v>194</v>
      </c>
      <c r="K36" s="124"/>
      <c r="L36" s="125"/>
      <c r="M36" s="126" t="s">
        <v>195</v>
      </c>
      <c r="N36" s="127"/>
      <c r="O36" s="120"/>
      <c r="P36" s="179"/>
      <c r="Q36" s="119"/>
      <c r="R36" s="120"/>
      <c r="S36" s="121" t="s">
        <v>196</v>
      </c>
      <c r="T36" s="124"/>
      <c r="U36" s="125"/>
      <c r="V36" s="129" t="s">
        <v>197</v>
      </c>
      <c r="W36" s="119"/>
      <c r="X36" s="120"/>
      <c r="Y36" s="123" t="s">
        <v>198</v>
      </c>
      <c r="Z36" s="127"/>
      <c r="AA36" s="120"/>
      <c r="AB36" s="123" t="s">
        <v>199</v>
      </c>
      <c r="AC36" s="124"/>
      <c r="AD36" s="125"/>
      <c r="AE36" s="130" t="s">
        <v>200</v>
      </c>
      <c r="AF36" s="119"/>
      <c r="AG36" s="120"/>
      <c r="AH36" s="123" t="s">
        <v>201</v>
      </c>
      <c r="AI36" s="205" t="s">
        <v>284</v>
      </c>
      <c r="AJ36" s="206"/>
      <c r="AK36" s="207"/>
    </row>
    <row r="37" spans="2:37" ht="15.75" customHeight="1">
      <c r="B37" s="116"/>
      <c r="C37" s="117"/>
      <c r="D37" s="118" t="s">
        <v>203</v>
      </c>
      <c r="E37" s="119"/>
      <c r="F37" s="120"/>
      <c r="G37" s="131" t="s">
        <v>204</v>
      </c>
      <c r="H37" s="122"/>
      <c r="I37" s="120"/>
      <c r="J37" s="126" t="s">
        <v>205</v>
      </c>
      <c r="K37" s="124"/>
      <c r="L37" s="125"/>
      <c r="M37" s="123" t="s">
        <v>206</v>
      </c>
      <c r="N37" s="127"/>
      <c r="O37" s="120"/>
      <c r="P37" s="132" t="s">
        <v>207</v>
      </c>
      <c r="Q37" s="119"/>
      <c r="R37" s="120"/>
      <c r="S37" s="118" t="s">
        <v>208</v>
      </c>
      <c r="T37" s="124"/>
      <c r="U37" s="125"/>
      <c r="V37" s="129" t="s">
        <v>209</v>
      </c>
      <c r="W37" s="119"/>
      <c r="X37" s="120"/>
      <c r="Y37" s="126" t="s">
        <v>210</v>
      </c>
      <c r="Z37" s="127"/>
      <c r="AA37" s="120"/>
      <c r="AB37" s="123" t="s">
        <v>211</v>
      </c>
      <c r="AC37" s="124"/>
      <c r="AD37" s="125"/>
      <c r="AE37" s="123" t="s">
        <v>212</v>
      </c>
      <c r="AF37" s="119"/>
      <c r="AG37" s="120"/>
      <c r="AH37" s="123" t="s">
        <v>213</v>
      </c>
      <c r="AI37" s="205" t="s">
        <v>214</v>
      </c>
      <c r="AJ37" s="206"/>
      <c r="AK37" s="207"/>
    </row>
    <row r="38" spans="2:37" ht="15.75" customHeight="1">
      <c r="B38" s="116"/>
      <c r="C38" s="117"/>
      <c r="D38" s="118" t="s">
        <v>215</v>
      </c>
      <c r="E38" s="119"/>
      <c r="F38" s="120"/>
      <c r="G38" s="118" t="s">
        <v>216</v>
      </c>
      <c r="H38" s="122"/>
      <c r="I38" s="120"/>
      <c r="J38" s="130" t="s">
        <v>217</v>
      </c>
      <c r="K38" s="124"/>
      <c r="L38" s="125"/>
      <c r="M38" s="133" t="s">
        <v>218</v>
      </c>
      <c r="N38" s="127"/>
      <c r="O38" s="120"/>
      <c r="P38" s="121" t="s">
        <v>211</v>
      </c>
      <c r="Q38" s="119"/>
      <c r="R38" s="120"/>
      <c r="S38" s="118" t="s">
        <v>219</v>
      </c>
      <c r="T38" s="124"/>
      <c r="U38" s="125"/>
      <c r="V38" s="129" t="s">
        <v>220</v>
      </c>
      <c r="W38" s="119"/>
      <c r="X38" s="120"/>
      <c r="Y38" s="133" t="s">
        <v>221</v>
      </c>
      <c r="Z38" s="127"/>
      <c r="AA38" s="120"/>
      <c r="AB38" s="126"/>
      <c r="AC38" s="124"/>
      <c r="AD38" s="125"/>
      <c r="AE38" s="123" t="s">
        <v>222</v>
      </c>
      <c r="AF38" s="119"/>
      <c r="AG38" s="120"/>
      <c r="AH38" s="126" t="s">
        <v>223</v>
      </c>
      <c r="AI38" s="208" t="s">
        <v>268</v>
      </c>
      <c r="AJ38" s="209"/>
      <c r="AK38" s="210"/>
    </row>
    <row r="39" spans="2:37" ht="15.75" customHeight="1">
      <c r="B39" s="116"/>
      <c r="C39" s="117"/>
      <c r="D39" s="118" t="s">
        <v>225</v>
      </c>
      <c r="E39" s="119"/>
      <c r="F39" s="120"/>
      <c r="G39" s="118" t="s">
        <v>226</v>
      </c>
      <c r="H39" s="122"/>
      <c r="I39" s="120"/>
      <c r="J39" s="123" t="s">
        <v>227</v>
      </c>
      <c r="K39" s="124"/>
      <c r="L39" s="125"/>
      <c r="M39" s="123" t="s">
        <v>228</v>
      </c>
      <c r="N39" s="127"/>
      <c r="O39" s="120"/>
      <c r="P39" s="118"/>
      <c r="Q39" s="119"/>
      <c r="R39" s="120"/>
      <c r="S39" s="121" t="s">
        <v>211</v>
      </c>
      <c r="T39" s="124"/>
      <c r="U39" s="125"/>
      <c r="V39" s="129" t="s">
        <v>229</v>
      </c>
      <c r="W39" s="119"/>
      <c r="X39" s="120"/>
      <c r="Y39" s="134" t="s">
        <v>230</v>
      </c>
      <c r="Z39" s="127"/>
      <c r="AA39" s="120"/>
      <c r="AB39" s="130"/>
      <c r="AC39" s="124"/>
      <c r="AD39" s="125"/>
      <c r="AE39" s="126" t="s">
        <v>238</v>
      </c>
      <c r="AF39" s="119"/>
      <c r="AG39" s="120"/>
      <c r="AH39" s="126" t="s">
        <v>232</v>
      </c>
      <c r="AI39" s="208"/>
      <c r="AJ39" s="209"/>
      <c r="AK39" s="210"/>
    </row>
    <row r="40" spans="2:37" ht="15.75" customHeight="1">
      <c r="B40" s="116"/>
      <c r="C40" s="117"/>
      <c r="D40" s="118" t="s">
        <v>233</v>
      </c>
      <c r="E40" s="119"/>
      <c r="F40" s="120"/>
      <c r="G40" s="118" t="s">
        <v>234</v>
      </c>
      <c r="H40" s="122"/>
      <c r="I40" s="120"/>
      <c r="J40" s="123" t="s">
        <v>211</v>
      </c>
      <c r="K40" s="124"/>
      <c r="L40" s="125"/>
      <c r="M40" s="121" t="s">
        <v>235</v>
      </c>
      <c r="N40" s="127"/>
      <c r="O40" s="120"/>
      <c r="P40" s="118"/>
      <c r="Q40" s="119"/>
      <c r="R40" s="120"/>
      <c r="S40" s="118"/>
      <c r="T40" s="124"/>
      <c r="U40" s="125"/>
      <c r="V40" s="129" t="s">
        <v>236</v>
      </c>
      <c r="W40" s="119"/>
      <c r="X40" s="120"/>
      <c r="Y40" s="123" t="s">
        <v>237</v>
      </c>
      <c r="Z40" s="127"/>
      <c r="AA40" s="120"/>
      <c r="AB40" s="130"/>
      <c r="AC40" s="124"/>
      <c r="AD40" s="125"/>
      <c r="AE40" s="126" t="s">
        <v>243</v>
      </c>
      <c r="AF40" s="119"/>
      <c r="AG40" s="120"/>
      <c r="AH40" s="133" t="s">
        <v>239</v>
      </c>
      <c r="AI40" s="135"/>
      <c r="AJ40" s="136"/>
      <c r="AK40" s="121" t="s">
        <v>240</v>
      </c>
    </row>
    <row r="41" spans="2:37" ht="15.75" customHeight="1">
      <c r="B41" s="116"/>
      <c r="C41" s="117"/>
      <c r="D41" s="118" t="s">
        <v>241</v>
      </c>
      <c r="E41" s="119"/>
      <c r="F41" s="120"/>
      <c r="G41" s="137" t="s">
        <v>242</v>
      </c>
      <c r="H41" s="122"/>
      <c r="I41" s="120"/>
      <c r="J41" s="130"/>
      <c r="K41" s="124"/>
      <c r="L41" s="125"/>
      <c r="M41" s="123" t="s">
        <v>211</v>
      </c>
      <c r="N41" s="127"/>
      <c r="O41" s="120"/>
      <c r="P41" s="118"/>
      <c r="Q41" s="119"/>
      <c r="R41" s="120"/>
      <c r="S41" s="118"/>
      <c r="T41" s="124"/>
      <c r="U41" s="125"/>
      <c r="V41" s="123" t="s">
        <v>211</v>
      </c>
      <c r="W41" s="119"/>
      <c r="X41" s="120"/>
      <c r="Y41" s="123" t="s">
        <v>211</v>
      </c>
      <c r="Z41" s="127"/>
      <c r="AA41" s="120"/>
      <c r="AB41" s="130"/>
      <c r="AC41" s="124"/>
      <c r="AD41" s="125"/>
      <c r="AE41" s="133" t="s">
        <v>245</v>
      </c>
      <c r="AF41" s="119"/>
      <c r="AG41" s="120"/>
      <c r="AH41" s="123" t="s">
        <v>211</v>
      </c>
      <c r="AI41" s="138"/>
      <c r="AJ41" s="139"/>
      <c r="AK41" s="123" t="s">
        <v>211</v>
      </c>
    </row>
    <row r="42" spans="2:37" ht="15.75" customHeight="1">
      <c r="B42" s="116"/>
      <c r="C42" s="117"/>
      <c r="D42" s="118" t="s">
        <v>244</v>
      </c>
      <c r="E42" s="119"/>
      <c r="F42" s="120"/>
      <c r="G42" s="118" t="s">
        <v>211</v>
      </c>
      <c r="H42" s="122"/>
      <c r="I42" s="120"/>
      <c r="J42" s="130"/>
      <c r="K42" s="124"/>
      <c r="L42" s="125"/>
      <c r="M42" s="121"/>
      <c r="N42" s="127"/>
      <c r="O42" s="120"/>
      <c r="P42" s="118"/>
      <c r="Q42" s="119"/>
      <c r="R42" s="120"/>
      <c r="S42" s="118"/>
      <c r="T42" s="124"/>
      <c r="U42" s="125"/>
      <c r="V42" s="129"/>
      <c r="W42" s="119"/>
      <c r="X42" s="120"/>
      <c r="Y42" s="123"/>
      <c r="Z42" s="127"/>
      <c r="AA42" s="120"/>
      <c r="AB42" s="130"/>
      <c r="AC42" s="124"/>
      <c r="AD42" s="125"/>
      <c r="AE42" s="123" t="s">
        <v>211</v>
      </c>
      <c r="AF42" s="119"/>
      <c r="AG42" s="120"/>
      <c r="AH42" s="123"/>
      <c r="AI42" s="138"/>
      <c r="AJ42" s="139"/>
      <c r="AK42" s="130"/>
    </row>
    <row r="43" spans="2:37" ht="15.75" customHeight="1">
      <c r="B43" s="116"/>
      <c r="C43" s="117"/>
      <c r="D43" s="118" t="s">
        <v>246</v>
      </c>
      <c r="E43" s="119"/>
      <c r="F43" s="120"/>
      <c r="G43" s="118"/>
      <c r="H43" s="122"/>
      <c r="I43" s="120"/>
      <c r="J43" s="130"/>
      <c r="K43" s="124"/>
      <c r="L43" s="125"/>
      <c r="M43" s="123"/>
      <c r="N43" s="127"/>
      <c r="O43" s="120"/>
      <c r="P43" s="118"/>
      <c r="Q43" s="119"/>
      <c r="R43" s="120"/>
      <c r="S43" s="118"/>
      <c r="T43" s="124"/>
      <c r="U43" s="125"/>
      <c r="V43" s="129"/>
      <c r="W43" s="119"/>
      <c r="X43" s="120"/>
      <c r="Y43" s="123"/>
      <c r="Z43" s="127"/>
      <c r="AA43" s="120"/>
      <c r="AB43" s="130"/>
      <c r="AC43" s="124"/>
      <c r="AD43" s="125"/>
      <c r="AE43" s="123"/>
      <c r="AF43" s="119"/>
      <c r="AG43" s="120"/>
      <c r="AH43" s="123"/>
      <c r="AI43" s="138"/>
      <c r="AJ43" s="139"/>
      <c r="AK43" s="130"/>
    </row>
    <row r="44" spans="2:37" ht="15.75" customHeight="1">
      <c r="B44" s="116"/>
      <c r="C44" s="117"/>
      <c r="D44" s="140" t="s">
        <v>247</v>
      </c>
      <c r="E44" s="119"/>
      <c r="F44" s="120"/>
      <c r="G44" s="118"/>
      <c r="H44" s="122"/>
      <c r="I44" s="120"/>
      <c r="J44" s="130"/>
      <c r="K44" s="124"/>
      <c r="L44" s="125"/>
      <c r="M44" s="123"/>
      <c r="N44" s="127"/>
      <c r="O44" s="120"/>
      <c r="P44" s="118"/>
      <c r="Q44" s="119"/>
      <c r="R44" s="120"/>
      <c r="S44" s="118"/>
      <c r="T44" s="124"/>
      <c r="U44" s="125"/>
      <c r="V44" s="129"/>
      <c r="W44" s="119"/>
      <c r="X44" s="120"/>
      <c r="Y44" s="123"/>
      <c r="Z44" s="127"/>
      <c r="AA44" s="120"/>
      <c r="AB44" s="130"/>
      <c r="AC44" s="124"/>
      <c r="AD44" s="125"/>
      <c r="AE44" s="133"/>
      <c r="AF44" s="119"/>
      <c r="AG44" s="120"/>
      <c r="AH44" s="123"/>
      <c r="AI44" s="138"/>
      <c r="AJ44" s="139"/>
      <c r="AK44" s="130"/>
    </row>
    <row r="45" spans="2:37" ht="15.75" customHeight="1">
      <c r="B45" s="116"/>
      <c r="C45" s="117"/>
      <c r="D45" s="141" t="s">
        <v>248</v>
      </c>
      <c r="E45" s="119"/>
      <c r="F45" s="120"/>
      <c r="G45" s="118"/>
      <c r="H45" s="122"/>
      <c r="I45" s="120"/>
      <c r="J45" s="130"/>
      <c r="K45" s="124"/>
      <c r="L45" s="125"/>
      <c r="M45" s="123"/>
      <c r="N45" s="127"/>
      <c r="O45" s="120"/>
      <c r="P45" s="118"/>
      <c r="Q45" s="119"/>
      <c r="R45" s="120"/>
      <c r="S45" s="118"/>
      <c r="T45" s="124"/>
      <c r="U45" s="125"/>
      <c r="V45" s="142"/>
      <c r="W45" s="119"/>
      <c r="X45" s="120"/>
      <c r="Y45" s="123"/>
      <c r="Z45" s="127"/>
      <c r="AA45" s="120"/>
      <c r="AB45" s="130"/>
      <c r="AC45" s="124"/>
      <c r="AD45" s="125"/>
      <c r="AE45" s="126"/>
      <c r="AF45" s="119"/>
      <c r="AG45" s="120"/>
      <c r="AH45" s="123"/>
      <c r="AI45" s="138"/>
      <c r="AJ45" s="139"/>
      <c r="AK45" s="130"/>
    </row>
    <row r="46" spans="2:37" ht="15.75" customHeight="1" thickBot="1">
      <c r="B46" s="143"/>
      <c r="C46" s="144"/>
      <c r="D46" s="145" t="s">
        <v>211</v>
      </c>
      <c r="E46" s="146"/>
      <c r="F46" s="147"/>
      <c r="G46" s="148"/>
      <c r="H46" s="149"/>
      <c r="I46" s="147"/>
      <c r="J46" s="150"/>
      <c r="K46" s="151"/>
      <c r="L46" s="152"/>
      <c r="M46" s="153"/>
      <c r="N46" s="154"/>
      <c r="O46" s="147"/>
      <c r="P46" s="155"/>
      <c r="Q46" s="146"/>
      <c r="R46" s="147"/>
      <c r="S46" s="156"/>
      <c r="T46" s="151"/>
      <c r="U46" s="152"/>
      <c r="V46" s="150"/>
      <c r="W46" s="146"/>
      <c r="X46" s="147"/>
      <c r="Y46" s="157"/>
      <c r="Z46" s="154"/>
      <c r="AA46" s="147"/>
      <c r="AB46" s="153"/>
      <c r="AC46" s="151"/>
      <c r="AD46" s="152"/>
      <c r="AE46" s="158"/>
      <c r="AF46" s="146"/>
      <c r="AG46" s="147"/>
      <c r="AH46" s="153"/>
      <c r="AI46" s="211"/>
      <c r="AJ46" s="212"/>
      <c r="AK46" s="213"/>
    </row>
    <row r="47" spans="2:37" ht="15.75" customHeight="1">
      <c r="B47" s="117"/>
      <c r="C47" s="117"/>
      <c r="D47" s="159"/>
      <c r="E47" s="122"/>
      <c r="F47" s="120"/>
      <c r="G47" s="159"/>
      <c r="H47" s="122"/>
      <c r="I47" s="120"/>
      <c r="J47" s="159"/>
      <c r="K47" s="159"/>
      <c r="L47" s="125"/>
      <c r="M47" s="159"/>
      <c r="N47" s="122"/>
      <c r="O47" s="120"/>
      <c r="P47" s="159"/>
      <c r="Q47" s="122"/>
      <c r="R47" s="120"/>
      <c r="S47" s="159"/>
      <c r="T47" s="159"/>
      <c r="U47" s="125"/>
      <c r="V47" s="159"/>
      <c r="W47" s="122"/>
      <c r="X47" s="120"/>
      <c r="Y47" s="159"/>
      <c r="Z47" s="122"/>
      <c r="AA47" s="120"/>
      <c r="AB47" s="159"/>
      <c r="AC47" s="122"/>
      <c r="AD47" s="120"/>
      <c r="AE47" s="159"/>
      <c r="AF47" s="122"/>
      <c r="AG47" s="120"/>
      <c r="AH47" s="159"/>
      <c r="AI47" s="122"/>
      <c r="AJ47" s="120"/>
      <c r="AK47" s="159"/>
    </row>
    <row r="48" spans="2:37" ht="15.75" customHeight="1">
      <c r="B48" s="117"/>
      <c r="C48" s="117"/>
      <c r="D48" s="159"/>
      <c r="E48" s="122"/>
      <c r="F48" s="120"/>
      <c r="H48" s="122"/>
      <c r="I48" s="120"/>
      <c r="J48" s="160"/>
      <c r="K48" s="214" t="s">
        <v>249</v>
      </c>
      <c r="L48" s="214"/>
      <c r="M48" s="160"/>
      <c r="N48" s="120"/>
      <c r="O48" s="120"/>
      <c r="P48" s="161"/>
      <c r="Q48" s="122"/>
      <c r="R48" s="120"/>
      <c r="S48" s="159"/>
      <c r="T48" s="159"/>
      <c r="U48" s="125"/>
      <c r="V48" s="160"/>
      <c r="W48" s="122"/>
      <c r="X48" s="120"/>
      <c r="Y48" s="160"/>
      <c r="Z48" s="120"/>
      <c r="AA48" s="120"/>
      <c r="AB48" s="160"/>
      <c r="AC48" s="159"/>
      <c r="AD48" s="125"/>
      <c r="AE48" s="160"/>
      <c r="AF48" s="122"/>
      <c r="AG48" s="120"/>
      <c r="AH48" s="160"/>
      <c r="AI48" s="139"/>
      <c r="AJ48" s="139"/>
      <c r="AK48" s="160"/>
    </row>
    <row r="49" spans="2:37" ht="15.75" customHeight="1">
      <c r="B49" s="117"/>
      <c r="C49" s="117"/>
      <c r="D49" s="159"/>
      <c r="E49" s="122"/>
      <c r="F49" s="120"/>
      <c r="H49" s="122"/>
      <c r="I49" s="120"/>
      <c r="J49" s="160"/>
      <c r="K49" s="159"/>
      <c r="L49" s="125"/>
      <c r="M49" s="160"/>
      <c r="N49" s="120"/>
      <c r="O49" s="120"/>
      <c r="P49" s="161"/>
      <c r="Q49" s="122"/>
      <c r="R49" s="120"/>
      <c r="S49" s="159"/>
      <c r="T49" s="159"/>
      <c r="U49" s="125"/>
      <c r="V49" s="160"/>
      <c r="W49" s="122"/>
      <c r="X49" s="120"/>
      <c r="Y49" s="160"/>
      <c r="Z49" s="120"/>
      <c r="AA49" s="120"/>
      <c r="AB49" s="160"/>
      <c r="AC49" s="159"/>
      <c r="AD49" s="125"/>
      <c r="AE49" s="160"/>
      <c r="AF49" s="122"/>
      <c r="AG49" s="120"/>
      <c r="AH49" s="160"/>
      <c r="AI49" s="139"/>
      <c r="AJ49" s="139"/>
      <c r="AK49" s="160"/>
    </row>
    <row r="50" spans="2:37" ht="15.75" customHeight="1">
      <c r="B50" s="117"/>
      <c r="C50" s="117"/>
      <c r="E50" s="122"/>
      <c r="F50" s="120"/>
      <c r="G50" s="160"/>
      <c r="H50" s="122"/>
      <c r="I50" s="120"/>
      <c r="J50" s="160"/>
      <c r="K50" s="159"/>
      <c r="L50" s="125"/>
      <c r="M50" s="160"/>
      <c r="N50" s="120"/>
      <c r="O50" s="120"/>
      <c r="P50" s="161"/>
      <c r="Q50" s="122"/>
      <c r="R50" s="120"/>
      <c r="S50" s="159"/>
      <c r="T50" s="159"/>
      <c r="U50" s="125"/>
      <c r="V50" s="160"/>
      <c r="W50" s="122"/>
      <c r="X50" s="120"/>
      <c r="Y50" s="160"/>
      <c r="Z50" s="120"/>
      <c r="AA50" s="120"/>
      <c r="AB50" s="160"/>
      <c r="AC50" s="159"/>
      <c r="AD50" s="125"/>
      <c r="AE50" s="160"/>
      <c r="AF50" s="122"/>
      <c r="AG50" s="120"/>
      <c r="AH50" s="160"/>
      <c r="AI50" s="139"/>
      <c r="AJ50" s="139"/>
      <c r="AK50" s="160"/>
    </row>
    <row r="51" spans="2:37" ht="15.75" customHeight="1">
      <c r="B51" s="117"/>
      <c r="C51" s="117"/>
      <c r="E51" s="122"/>
      <c r="F51" s="120"/>
      <c r="G51" s="160"/>
      <c r="H51" s="122"/>
      <c r="I51" s="120"/>
      <c r="J51" s="160"/>
      <c r="K51" s="159"/>
      <c r="L51" s="125"/>
      <c r="M51" s="160"/>
      <c r="N51" s="120"/>
      <c r="O51" s="120"/>
      <c r="P51" s="161"/>
      <c r="Q51" s="122"/>
      <c r="R51" s="120"/>
      <c r="S51" s="159"/>
      <c r="T51" s="159"/>
      <c r="U51" s="125"/>
      <c r="V51" s="160"/>
      <c r="W51" s="122"/>
      <c r="X51" s="120"/>
      <c r="Y51" s="160"/>
      <c r="Z51" s="120"/>
      <c r="AA51" s="120"/>
      <c r="AB51" s="160"/>
      <c r="AC51" s="159"/>
      <c r="AD51" s="125"/>
      <c r="AE51" s="160"/>
      <c r="AF51" s="122"/>
      <c r="AG51" s="120"/>
      <c r="AH51" s="160"/>
      <c r="AI51" s="139"/>
      <c r="AJ51" s="139"/>
      <c r="AK51" s="160"/>
    </row>
    <row r="52" spans="4:37" ht="15.75" customHeight="1">
      <c r="D52" s="159"/>
      <c r="G52" s="160"/>
      <c r="J52" s="160"/>
      <c r="V52" s="160"/>
      <c r="Y52" s="162"/>
      <c r="AB52" s="159"/>
      <c r="AE52" s="162"/>
      <c r="AH52" s="163"/>
      <c r="AK52" s="164"/>
    </row>
    <row r="53" spans="4:34" ht="15.75" customHeight="1">
      <c r="D53" s="159"/>
      <c r="G53" s="142"/>
      <c r="J53" s="160"/>
      <c r="M53" s="159"/>
      <c r="N53" s="165"/>
      <c r="O53" s="165"/>
      <c r="P53" s="166"/>
      <c r="V53" s="142"/>
      <c r="Y53" s="162"/>
      <c r="AB53" s="159"/>
      <c r="AE53" s="162"/>
      <c r="AH53" s="163"/>
    </row>
    <row r="54" spans="4:34" ht="15.75" customHeight="1" thickBot="1">
      <c r="D54" s="159"/>
      <c r="G54" s="142"/>
      <c r="J54" s="160"/>
      <c r="M54" s="159"/>
      <c r="V54" s="142"/>
      <c r="Y54" s="162"/>
      <c r="AB54" s="159"/>
      <c r="AE54" s="162"/>
      <c r="AH54" s="164"/>
    </row>
    <row r="55" spans="2:34" ht="15.75" customHeight="1" thickBot="1">
      <c r="B55" s="215" t="s">
        <v>250</v>
      </c>
      <c r="C55" s="216"/>
      <c r="D55" s="159"/>
      <c r="G55" s="142"/>
      <c r="M55" s="159"/>
      <c r="V55" s="142"/>
      <c r="Y55" s="162"/>
      <c r="AB55" s="159"/>
      <c r="AH55" s="164"/>
    </row>
    <row r="56" spans="2:34" ht="15.75" customHeight="1" thickBot="1">
      <c r="B56" s="167">
        <v>3</v>
      </c>
      <c r="C56" s="168" t="s">
        <v>251</v>
      </c>
      <c r="D56" s="169">
        <f>B56+2018</f>
        <v>2021</v>
      </c>
      <c r="G56" s="142"/>
      <c r="M56" s="159"/>
      <c r="V56" s="142"/>
      <c r="AB56" s="159"/>
      <c r="AH56" s="164"/>
    </row>
    <row r="57" spans="2:38" ht="15.75" customHeight="1">
      <c r="B57" s="10">
        <v>4</v>
      </c>
      <c r="C57" s="170" t="s">
        <v>252</v>
      </c>
      <c r="D57" s="170"/>
      <c r="E57" s="10">
        <v>5</v>
      </c>
      <c r="F57" s="170" t="s">
        <v>252</v>
      </c>
      <c r="G57" s="170"/>
      <c r="H57" s="10">
        <v>6</v>
      </c>
      <c r="I57" s="170" t="s">
        <v>252</v>
      </c>
      <c r="J57" s="170"/>
      <c r="K57" s="10">
        <v>7</v>
      </c>
      <c r="L57" s="170" t="s">
        <v>252</v>
      </c>
      <c r="M57" s="170"/>
      <c r="N57" s="10">
        <v>8</v>
      </c>
      <c r="O57" s="170" t="s">
        <v>252</v>
      </c>
      <c r="P57" s="10"/>
      <c r="Q57" s="10">
        <v>9</v>
      </c>
      <c r="R57" s="170" t="s">
        <v>252</v>
      </c>
      <c r="S57" s="170"/>
      <c r="T57" s="10">
        <v>10</v>
      </c>
      <c r="U57" s="170" t="s">
        <v>252</v>
      </c>
      <c r="V57" s="170"/>
      <c r="W57" s="10">
        <v>11</v>
      </c>
      <c r="X57" s="170" t="s">
        <v>252</v>
      </c>
      <c r="Y57" s="170"/>
      <c r="Z57" s="10">
        <v>12</v>
      </c>
      <c r="AA57" s="170" t="s">
        <v>252</v>
      </c>
      <c r="AB57" s="170"/>
      <c r="AC57" s="10">
        <v>1</v>
      </c>
      <c r="AD57" s="170" t="s">
        <v>252</v>
      </c>
      <c r="AE57" s="170"/>
      <c r="AF57" s="10">
        <v>2</v>
      </c>
      <c r="AG57" s="170" t="s">
        <v>252</v>
      </c>
      <c r="AH57" s="170"/>
      <c r="AI57" s="10">
        <v>3</v>
      </c>
      <c r="AJ57" s="170" t="s">
        <v>252</v>
      </c>
      <c r="AK57" s="170"/>
      <c r="AL57" s="10"/>
    </row>
    <row r="58" spans="2:38" ht="15.75" customHeight="1">
      <c r="B58" s="171"/>
      <c r="C58" s="171">
        <f>COUNTIF(C4:C34,"月")+COUNTIF(C4:C34,"火")+COUNTIF(C4:C34,"水")+COUNTIF(C4:C34,"木")+COUNTIF(C4:C34,"金")</f>
        <v>0</v>
      </c>
      <c r="D58" s="172"/>
      <c r="E58" s="172"/>
      <c r="F58" s="171">
        <f>COUNTIF(F4:F34,"月")+COUNTIF(F4:F34,"火")+COUNTIF(F4:F34,"水")+COUNTIF(F4:F34,"木")+COUNTIF(F4:F34,"金")</f>
        <v>0</v>
      </c>
      <c r="G58" s="172"/>
      <c r="H58" s="172"/>
      <c r="I58" s="171">
        <f>COUNTIF(I4:I34,"月")+COUNTIF(I4:I34,"火")+COUNTIF(I4:I34,"水")+COUNTIF(I4:I34,"木")+COUNTIF(I4:I34,"金")+COUNTIF(I4:I34,"日")</f>
        <v>0</v>
      </c>
      <c r="J58" s="172"/>
      <c r="K58" s="172"/>
      <c r="L58" s="171">
        <f>COUNTIF(L4:L34,"月")+COUNTIF(L4:L34,"火")+COUNTIF(L4:L34,"水")+COUNTIF(L4:L34,"木")+COUNTIF(L4:L34,"金")</f>
        <v>0</v>
      </c>
      <c r="M58" s="173"/>
      <c r="N58" s="171"/>
      <c r="O58" s="171"/>
      <c r="P58" s="172"/>
      <c r="Q58" s="172"/>
      <c r="R58" s="171">
        <f>COUNTIF(R4:R34,"月")+COUNTIF(R4:R34,"火")+COUNTIF(R4:R34,"水")+COUNTIF(R4:R34,"木")+COUNTIF(R4:R34,"金")+COUNTIF(R4:R34,"日")</f>
        <v>0</v>
      </c>
      <c r="S58" s="172"/>
      <c r="T58" s="172"/>
      <c r="U58" s="171">
        <f>COUNTIF(U4:U34,"月")+COUNTIF(U4:U34,"火")+COUNTIF(U4:U34,"水")+COUNTIF(U4:U34,"木")+COUNTIF(U4:U34,"金")</f>
        <v>0</v>
      </c>
      <c r="V58" s="172"/>
      <c r="W58" s="172"/>
      <c r="X58" s="171">
        <f>COUNTIF(X4:X34,"月")+COUNTIF(X4:X34,"火")+COUNTIF(X4:X34,"水")+COUNTIF(X4:X34,"木")+COUNTIF(X4:X34,"金")</f>
        <v>0</v>
      </c>
      <c r="Y58" s="172"/>
      <c r="Z58" s="171"/>
      <c r="AA58" s="171">
        <f>COUNTIF(AA4:AA34,"月")+COUNTIF(AA4:AA34,"火")+COUNTIF(AA4:AA34,"水")+COUNTIF(AA4:AA34,"木")+COUNTIF(AA4:AA34,"金")</f>
        <v>0</v>
      </c>
      <c r="AB58" s="172"/>
      <c r="AC58" s="172"/>
      <c r="AD58" s="171">
        <f>COUNTIF(AD4:AD34,"月")+COUNTIF(AD4:AD34,"火")+COUNTIF(AD4:AD34,"水")+COUNTIF(AD4:AD34,"木")+COUNTIF(AD4:AD34,"金")</f>
        <v>0</v>
      </c>
      <c r="AE58" s="172"/>
      <c r="AF58" s="172"/>
      <c r="AG58" s="171">
        <f>COUNTIF(AG4:AG34,"月")+COUNTIF(AG4:AG34,"火")+COUNTIF(AG4:AG34,"水")+COUNTIF(AG4:AG34,"木")+COUNTIF(AG4:AG34,"金")</f>
        <v>0</v>
      </c>
      <c r="AH58" s="172"/>
      <c r="AI58" s="172"/>
      <c r="AJ58" s="171">
        <f>COUNTIF(AJ4:AJ34,"月")+COUNTIF(AJ4:AJ34,"火")+COUNTIF(AJ4:AJ34,"水")+COUNTIF(AJ4:AJ34,"木")+COUNTIF(AJ4:AJ34,"金")</f>
        <v>0</v>
      </c>
      <c r="AK58" s="172"/>
      <c r="AL58" s="172">
        <f aca="true" t="shared" si="12" ref="AL58:AL63">SUM(C58:AK58)</f>
        <v>0</v>
      </c>
    </row>
    <row r="59" spans="2:38" ht="12.75">
      <c r="B59" s="171" t="s">
        <v>253</v>
      </c>
      <c r="C59" s="171">
        <f>COUNTIF($C$4:$C$34,"月")</f>
        <v>0</v>
      </c>
      <c r="D59" s="172"/>
      <c r="E59" s="172"/>
      <c r="F59" s="171">
        <f>COUNTIF(F$4:F$34,"月")</f>
        <v>0</v>
      </c>
      <c r="G59" s="172"/>
      <c r="H59" s="172"/>
      <c r="I59" s="171">
        <f>COUNTIF(I$4:I$34,"月")</f>
        <v>0</v>
      </c>
      <c r="J59" s="172"/>
      <c r="K59" s="172"/>
      <c r="L59" s="171">
        <f>COUNTIF(L$4:L$34,"月")</f>
        <v>0</v>
      </c>
      <c r="M59" s="173"/>
      <c r="N59" s="171"/>
      <c r="O59" s="171"/>
      <c r="P59" s="172"/>
      <c r="Q59" s="172"/>
      <c r="R59" s="171">
        <f>COUNTIF(R$4:R$34,"月")</f>
        <v>0</v>
      </c>
      <c r="S59" s="172"/>
      <c r="T59" s="172"/>
      <c r="U59" s="171">
        <f>COUNTIF(U$4:U$34,"月")</f>
        <v>0</v>
      </c>
      <c r="V59" s="172"/>
      <c r="W59" s="172"/>
      <c r="X59" s="171">
        <f>COUNTIF(X$4:X$34,"月")</f>
        <v>0</v>
      </c>
      <c r="Y59" s="172"/>
      <c r="Z59" s="171"/>
      <c r="AA59" s="171">
        <f>COUNTIF(AA$4:AA$34,"月")</f>
        <v>0</v>
      </c>
      <c r="AB59" s="172"/>
      <c r="AC59" s="172"/>
      <c r="AD59" s="171">
        <f>COUNTIF(AD$4:AD$34,"月")</f>
        <v>0</v>
      </c>
      <c r="AE59" s="172"/>
      <c r="AF59" s="172"/>
      <c r="AG59" s="171">
        <f>COUNTIF(AG$4:AG$34,"月")</f>
        <v>0</v>
      </c>
      <c r="AH59" s="172"/>
      <c r="AI59" s="172"/>
      <c r="AJ59" s="171">
        <f>COUNTIF(AJ$4:AJ$34,"月")</f>
        <v>0</v>
      </c>
      <c r="AK59" s="172"/>
      <c r="AL59" s="172">
        <f t="shared" si="12"/>
        <v>0</v>
      </c>
    </row>
    <row r="60" spans="2:38" ht="12.75">
      <c r="B60" s="171" t="s">
        <v>254</v>
      </c>
      <c r="C60" s="171">
        <f>COUNTIF($C$4:$C$34,"火")</f>
        <v>0</v>
      </c>
      <c r="D60" s="172"/>
      <c r="E60" s="172"/>
      <c r="F60" s="171">
        <f>COUNTIF(F$4:F$34,"火")</f>
        <v>0</v>
      </c>
      <c r="G60" s="172"/>
      <c r="H60" s="172"/>
      <c r="I60" s="171">
        <f>COUNTIF(I$4:I$34,"火")</f>
        <v>0</v>
      </c>
      <c r="J60" s="172"/>
      <c r="K60" s="172"/>
      <c r="L60" s="171">
        <f>COUNTIF(L$4:L$34,"火")</f>
        <v>0</v>
      </c>
      <c r="M60" s="173"/>
      <c r="N60" s="171"/>
      <c r="O60" s="171"/>
      <c r="P60" s="172"/>
      <c r="Q60" s="172"/>
      <c r="R60" s="171">
        <f>COUNTIF(R$4:R$34,"火")</f>
        <v>0</v>
      </c>
      <c r="S60" s="172"/>
      <c r="T60" s="172"/>
      <c r="U60" s="171">
        <f>COUNTIF(U$4:U$34,"火")</f>
        <v>0</v>
      </c>
      <c r="V60" s="172"/>
      <c r="W60" s="172"/>
      <c r="X60" s="171">
        <f>COUNTIF(X$4:X$34,"火")</f>
        <v>0</v>
      </c>
      <c r="Y60" s="172"/>
      <c r="Z60" s="171"/>
      <c r="AA60" s="171">
        <f>COUNTIF(AA$4:AA$34,"火")</f>
        <v>0</v>
      </c>
      <c r="AB60" s="172"/>
      <c r="AC60" s="172"/>
      <c r="AD60" s="171">
        <f>COUNTIF(AD$4:AD$34,"火")</f>
        <v>0</v>
      </c>
      <c r="AE60" s="172"/>
      <c r="AF60" s="172"/>
      <c r="AG60" s="171">
        <f>COUNTIF(AG$4:AG$34,"火")</f>
        <v>0</v>
      </c>
      <c r="AH60" s="172"/>
      <c r="AI60" s="172"/>
      <c r="AJ60" s="171">
        <f>COUNTIF(AJ$4:AJ$34,"火")</f>
        <v>0</v>
      </c>
      <c r="AK60" s="172"/>
      <c r="AL60" s="172">
        <f t="shared" si="12"/>
        <v>0</v>
      </c>
    </row>
    <row r="61" spans="2:38" ht="12.75">
      <c r="B61" s="171" t="s">
        <v>255</v>
      </c>
      <c r="C61" s="171">
        <f>COUNTIF($C$4:$C$34,"水")</f>
        <v>0</v>
      </c>
      <c r="D61" s="172"/>
      <c r="E61" s="172"/>
      <c r="F61" s="171">
        <f>COUNTIF(F$4:F$34,"水")</f>
        <v>0</v>
      </c>
      <c r="G61" s="172"/>
      <c r="H61" s="172"/>
      <c r="I61" s="171">
        <f>COUNTIF(I$4:I$34,"水")</f>
        <v>0</v>
      </c>
      <c r="J61" s="172"/>
      <c r="K61" s="172"/>
      <c r="L61" s="171">
        <f>COUNTIF(L$4:L$34,"水")</f>
        <v>0</v>
      </c>
      <c r="M61" s="173"/>
      <c r="N61" s="171"/>
      <c r="O61" s="171"/>
      <c r="P61" s="172"/>
      <c r="Q61" s="172"/>
      <c r="R61" s="171">
        <f>COUNTIF(R$4:R$34,"水")</f>
        <v>0</v>
      </c>
      <c r="S61" s="172"/>
      <c r="T61" s="172"/>
      <c r="U61" s="171">
        <f>COUNTIF(U$4:U$34,"水")</f>
        <v>0</v>
      </c>
      <c r="V61" s="172"/>
      <c r="W61" s="172"/>
      <c r="X61" s="171">
        <f>COUNTIF(X$4:X$34,"水")</f>
        <v>0</v>
      </c>
      <c r="Y61" s="172"/>
      <c r="Z61" s="171"/>
      <c r="AA61" s="171">
        <f>COUNTIF(AA$4:AA$34,"水")</f>
        <v>0</v>
      </c>
      <c r="AB61" s="172"/>
      <c r="AC61" s="172"/>
      <c r="AD61" s="171">
        <f>COUNTIF(AD$4:AD$34,"水")</f>
        <v>0</v>
      </c>
      <c r="AE61" s="172"/>
      <c r="AF61" s="172"/>
      <c r="AG61" s="171">
        <f>COUNTIF(AG$4:AG$34,"水")</f>
        <v>0</v>
      </c>
      <c r="AH61" s="172"/>
      <c r="AI61" s="172"/>
      <c r="AJ61" s="171">
        <f>COUNTIF(AJ$4:AJ$34,"水")</f>
        <v>0</v>
      </c>
      <c r="AK61" s="172"/>
      <c r="AL61" s="172">
        <f t="shared" si="12"/>
        <v>0</v>
      </c>
    </row>
    <row r="62" spans="2:38" ht="12.75">
      <c r="B62" s="171" t="s">
        <v>256</v>
      </c>
      <c r="C62" s="171">
        <f>COUNTIF($C$4:$C$34,"木")</f>
        <v>0</v>
      </c>
      <c r="D62" s="172"/>
      <c r="E62" s="172"/>
      <c r="F62" s="171">
        <f>COUNTIF(F$4:F$34,"木")</f>
        <v>0</v>
      </c>
      <c r="G62" s="172"/>
      <c r="H62" s="172"/>
      <c r="I62" s="171">
        <f>COUNTIF(I$4:I$34,"木")</f>
        <v>0</v>
      </c>
      <c r="J62" s="172"/>
      <c r="K62" s="172"/>
      <c r="L62" s="171">
        <f>COUNTIF(L$4:L$34,"木")</f>
        <v>0</v>
      </c>
      <c r="M62" s="173"/>
      <c r="N62" s="171"/>
      <c r="O62" s="171"/>
      <c r="P62" s="172"/>
      <c r="Q62" s="172"/>
      <c r="R62" s="171">
        <f>COUNTIF(R$4:R$34,"木")</f>
        <v>0</v>
      </c>
      <c r="S62" s="172"/>
      <c r="T62" s="172"/>
      <c r="U62" s="171">
        <f>COUNTIF(U$4:U$34,"木")</f>
        <v>0</v>
      </c>
      <c r="V62" s="172"/>
      <c r="W62" s="172"/>
      <c r="X62" s="171">
        <f>COUNTIF(X$4:X$34,"木")</f>
        <v>0</v>
      </c>
      <c r="Y62" s="172"/>
      <c r="Z62" s="171"/>
      <c r="AA62" s="171">
        <f>COUNTIF(AA$4:AA$34,"木")</f>
        <v>0</v>
      </c>
      <c r="AB62" s="172"/>
      <c r="AC62" s="172"/>
      <c r="AD62" s="171">
        <f>COUNTIF(AD$4:AD$34,"木")</f>
        <v>0</v>
      </c>
      <c r="AE62" s="172"/>
      <c r="AF62" s="172"/>
      <c r="AG62" s="171">
        <f>COUNTIF(AG$4:AG$34,"木")</f>
        <v>0</v>
      </c>
      <c r="AH62" s="172"/>
      <c r="AI62" s="172"/>
      <c r="AJ62" s="171">
        <f>COUNTIF(AJ$4:AJ$34,"木")</f>
        <v>0</v>
      </c>
      <c r="AK62" s="172"/>
      <c r="AL62" s="172">
        <f t="shared" si="12"/>
        <v>0</v>
      </c>
    </row>
    <row r="63" spans="2:38" ht="12.75">
      <c r="B63" s="171" t="s">
        <v>257</v>
      </c>
      <c r="C63" s="171">
        <f>COUNTIF($C$4:$C$34,"金")</f>
        <v>0</v>
      </c>
      <c r="D63" s="172"/>
      <c r="E63" s="172"/>
      <c r="F63" s="171">
        <f>COUNTIF(F$4:F$34,"金")</f>
        <v>0</v>
      </c>
      <c r="G63" s="172"/>
      <c r="H63" s="172"/>
      <c r="I63" s="171">
        <f>COUNTIF(I$4:I$34,"金")</f>
        <v>0</v>
      </c>
      <c r="J63" s="172"/>
      <c r="K63" s="172"/>
      <c r="L63" s="171">
        <f>COUNTIF(L$4:L$34,"金")</f>
        <v>0</v>
      </c>
      <c r="M63" s="173"/>
      <c r="N63" s="171"/>
      <c r="O63" s="171"/>
      <c r="P63" s="172"/>
      <c r="Q63" s="172"/>
      <c r="R63" s="171">
        <f>COUNTIF(R$4:R$34,"金")</f>
        <v>0</v>
      </c>
      <c r="S63" s="172"/>
      <c r="T63" s="172"/>
      <c r="U63" s="171">
        <f>COUNTIF(U$4:U$34,"金")</f>
        <v>0</v>
      </c>
      <c r="V63" s="172"/>
      <c r="W63" s="172"/>
      <c r="X63" s="171">
        <f>COUNTIF(X$4:X$34,"金")</f>
        <v>0</v>
      </c>
      <c r="Y63" s="172"/>
      <c r="Z63" s="171"/>
      <c r="AA63" s="171">
        <f>COUNTIF(AA$4:AA$34,"金")</f>
        <v>0</v>
      </c>
      <c r="AB63" s="172"/>
      <c r="AC63" s="172"/>
      <c r="AD63" s="171">
        <f>COUNTIF(AD$4:AD$34,"金")</f>
        <v>0</v>
      </c>
      <c r="AE63" s="172"/>
      <c r="AF63" s="172"/>
      <c r="AG63" s="171">
        <f>COUNTIF(AG$4:AG$34,"金")</f>
        <v>0</v>
      </c>
      <c r="AH63" s="172"/>
      <c r="AI63" s="172"/>
      <c r="AJ63" s="171">
        <f>COUNTIF(AJ$4:AJ$34,"金")</f>
        <v>0</v>
      </c>
      <c r="AK63" s="172"/>
      <c r="AL63" s="172">
        <f t="shared" si="12"/>
        <v>0</v>
      </c>
    </row>
    <row r="64" spans="2:38" ht="12.75">
      <c r="B64" s="171" t="s">
        <v>258</v>
      </c>
      <c r="C64" s="171">
        <f>COUNTIF($C$4:$C$34,"日")</f>
        <v>0</v>
      </c>
      <c r="D64" s="172"/>
      <c r="E64" s="172"/>
      <c r="F64" s="171">
        <f>COUNTIF(F$4:F$34,"日")</f>
        <v>0</v>
      </c>
      <c r="G64" s="172"/>
      <c r="H64" s="172"/>
      <c r="I64" s="171">
        <f>COUNTIF(I$4:I$34,"日")</f>
        <v>0</v>
      </c>
      <c r="J64" s="172"/>
      <c r="K64" s="172"/>
      <c r="L64" s="171"/>
      <c r="M64" s="173"/>
      <c r="N64" s="171"/>
      <c r="O64" s="171"/>
      <c r="P64" s="172"/>
      <c r="Q64" s="172"/>
      <c r="R64" s="171">
        <f>COUNTIF(R$4:R$34,"日")</f>
        <v>0</v>
      </c>
      <c r="S64" s="172"/>
      <c r="T64" s="172"/>
      <c r="U64" s="171"/>
      <c r="V64" s="172"/>
      <c r="W64" s="172"/>
      <c r="X64" s="171"/>
      <c r="Y64" s="172"/>
      <c r="Z64" s="171"/>
      <c r="AA64" s="171"/>
      <c r="AB64" s="172"/>
      <c r="AC64" s="172"/>
      <c r="AD64" s="171"/>
      <c r="AE64" s="172"/>
      <c r="AF64" s="172"/>
      <c r="AG64" s="171"/>
      <c r="AH64" s="172"/>
      <c r="AI64" s="172"/>
      <c r="AJ64" s="171"/>
      <c r="AK64" s="172"/>
      <c r="AL64" s="172"/>
    </row>
    <row r="66" spans="2:38" ht="12.75">
      <c r="B66" s="10" t="s">
        <v>259</v>
      </c>
      <c r="D66" s="162">
        <v>16.17</v>
      </c>
      <c r="E66" s="162"/>
      <c r="F66" s="162"/>
      <c r="G66" s="162">
        <v>20</v>
      </c>
      <c r="H66" s="162"/>
      <c r="I66" s="162"/>
      <c r="J66" s="162">
        <v>21</v>
      </c>
      <c r="K66" s="162"/>
      <c r="L66" s="162"/>
      <c r="M66" s="174">
        <v>14</v>
      </c>
      <c r="N66" s="162"/>
      <c r="O66" s="162"/>
      <c r="P66" s="162"/>
      <c r="Q66" s="162"/>
      <c r="R66" s="162"/>
      <c r="S66" s="162">
        <v>20</v>
      </c>
      <c r="T66" s="162"/>
      <c r="U66" s="162"/>
      <c r="V66" s="162">
        <v>22</v>
      </c>
      <c r="W66" s="162"/>
      <c r="X66" s="162"/>
      <c r="Y66" s="162">
        <v>18</v>
      </c>
      <c r="Z66" s="162"/>
      <c r="AA66" s="162"/>
      <c r="AB66" s="162">
        <v>17</v>
      </c>
      <c r="AC66" s="162"/>
      <c r="AD66" s="162"/>
      <c r="AE66" s="162">
        <v>16</v>
      </c>
      <c r="AF66" s="162"/>
      <c r="AG66" s="162"/>
      <c r="AH66" s="162">
        <v>19</v>
      </c>
      <c r="AI66" s="162"/>
      <c r="AJ66" s="162"/>
      <c r="AK66" s="162">
        <v>17.12</v>
      </c>
      <c r="AL66">
        <f>SUM(D66:AK66)</f>
        <v>200.29000000000002</v>
      </c>
    </row>
    <row r="67" spans="4:38" ht="12.75">
      <c r="D67" s="162">
        <v>17</v>
      </c>
      <c r="E67" s="162"/>
      <c r="F67" s="162"/>
      <c r="G67" s="162">
        <v>20</v>
      </c>
      <c r="H67" s="162"/>
      <c r="I67" s="162"/>
      <c r="J67" s="162">
        <v>21</v>
      </c>
      <c r="K67" s="162"/>
      <c r="L67" s="162"/>
      <c r="M67" s="174">
        <v>14</v>
      </c>
      <c r="N67" s="162"/>
      <c r="O67" s="162"/>
      <c r="P67" s="162"/>
      <c r="Q67" s="162"/>
      <c r="R67" s="162"/>
      <c r="S67" s="162">
        <v>20</v>
      </c>
      <c r="T67" s="162"/>
      <c r="U67" s="162"/>
      <c r="V67" s="162">
        <v>22</v>
      </c>
      <c r="W67" s="162"/>
      <c r="X67" s="162"/>
      <c r="Y67" s="162">
        <v>18</v>
      </c>
      <c r="Z67" s="162"/>
      <c r="AA67" s="162"/>
      <c r="AB67" s="162">
        <v>17</v>
      </c>
      <c r="AC67" s="162"/>
      <c r="AD67" s="162"/>
      <c r="AE67" s="162">
        <v>16</v>
      </c>
      <c r="AF67" s="162"/>
      <c r="AG67" s="162"/>
      <c r="AH67" s="162">
        <v>19</v>
      </c>
      <c r="AI67" s="162"/>
      <c r="AJ67" s="162"/>
      <c r="AK67" s="162">
        <v>17</v>
      </c>
      <c r="AL67">
        <f>SUM(D67:AK67)</f>
        <v>201</v>
      </c>
    </row>
    <row r="68" spans="4:38" ht="12.75">
      <c r="D68" s="162">
        <v>17</v>
      </c>
      <c r="E68" s="162"/>
      <c r="F68" s="162"/>
      <c r="G68" s="162">
        <v>20</v>
      </c>
      <c r="H68" s="162"/>
      <c r="I68" s="162"/>
      <c r="J68" s="162">
        <v>21</v>
      </c>
      <c r="K68" s="162"/>
      <c r="L68" s="162"/>
      <c r="M68" s="174">
        <v>14</v>
      </c>
      <c r="N68" s="162"/>
      <c r="O68" s="162"/>
      <c r="P68" s="162"/>
      <c r="Q68" s="162"/>
      <c r="R68" s="162"/>
      <c r="S68" s="162">
        <v>20</v>
      </c>
      <c r="T68" s="162"/>
      <c r="U68" s="162"/>
      <c r="V68" s="162">
        <v>22</v>
      </c>
      <c r="W68" s="162"/>
      <c r="X68" s="162"/>
      <c r="Y68" s="162">
        <v>18</v>
      </c>
      <c r="Z68" s="162"/>
      <c r="AA68" s="162"/>
      <c r="AB68" s="162">
        <v>17</v>
      </c>
      <c r="AC68" s="162"/>
      <c r="AD68" s="162"/>
      <c r="AE68" s="162">
        <v>16</v>
      </c>
      <c r="AF68" s="162"/>
      <c r="AG68" s="162"/>
      <c r="AH68" s="162">
        <v>19</v>
      </c>
      <c r="AI68" s="162"/>
      <c r="AJ68" s="162"/>
      <c r="AK68" s="162">
        <v>12</v>
      </c>
      <c r="AL68">
        <f>SUM(D68:AK68)</f>
        <v>196</v>
      </c>
    </row>
  </sheetData>
  <sheetProtection/>
  <mergeCells count="37">
    <mergeCell ref="D1:G1"/>
    <mergeCell ref="M1:S1"/>
    <mergeCell ref="AH1:AK1"/>
    <mergeCell ref="H2:J2"/>
    <mergeCell ref="Q2:S2"/>
    <mergeCell ref="AC2:AE2"/>
    <mergeCell ref="AH2:AJ2"/>
    <mergeCell ref="C3:D3"/>
    <mergeCell ref="F3:G3"/>
    <mergeCell ref="I3:J3"/>
    <mergeCell ref="L3:M3"/>
    <mergeCell ref="O3:P3"/>
    <mergeCell ref="R3:S3"/>
    <mergeCell ref="U3:V3"/>
    <mergeCell ref="X3:Y3"/>
    <mergeCell ref="AA3:AB3"/>
    <mergeCell ref="AD3:AE3"/>
    <mergeCell ref="AG3:AH3"/>
    <mergeCell ref="AJ3:AK3"/>
    <mergeCell ref="B35:C35"/>
    <mergeCell ref="E35:F35"/>
    <mergeCell ref="H35:I35"/>
    <mergeCell ref="K35:L35"/>
    <mergeCell ref="N35:O35"/>
    <mergeCell ref="T35:U35"/>
    <mergeCell ref="W35:X35"/>
    <mergeCell ref="Z35:AA35"/>
    <mergeCell ref="AC35:AD35"/>
    <mergeCell ref="AF35:AG35"/>
    <mergeCell ref="AI35:AJ35"/>
    <mergeCell ref="AI36:AK36"/>
    <mergeCell ref="AI37:AK37"/>
    <mergeCell ref="AI38:AK38"/>
    <mergeCell ref="AI39:AK39"/>
    <mergeCell ref="AI46:AK46"/>
    <mergeCell ref="K48:L48"/>
    <mergeCell ref="B55:C55"/>
  </mergeCells>
  <printOptions/>
  <pageMargins left="0.1968503937007874" right="0.1968503937007874" top="0.5905511811023623" bottom="0.1968503937007874" header="0" footer="0"/>
  <pageSetup fitToWidth="2" fitToHeight="1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8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" width="1.875" style="0" customWidth="1"/>
    <col min="2" max="3" width="3.125" style="10" customWidth="1"/>
    <col min="4" max="4" width="17.625" style="0" customWidth="1"/>
    <col min="5" max="5" width="3.125" style="0" customWidth="1"/>
    <col min="6" max="6" width="3.50390625" style="10" bestFit="1" customWidth="1"/>
    <col min="7" max="7" width="17.625" style="0" customWidth="1"/>
    <col min="8" max="8" width="3.125" style="0" customWidth="1"/>
    <col min="9" max="9" width="3.125" style="10" customWidth="1"/>
    <col min="10" max="10" width="17.625" style="0" customWidth="1"/>
    <col min="11" max="11" width="3.125" style="0" customWidth="1"/>
    <col min="12" max="12" width="3.125" style="10" customWidth="1"/>
    <col min="13" max="13" width="17.625" style="11" customWidth="1"/>
    <col min="14" max="15" width="3.125" style="10" customWidth="1"/>
    <col min="16" max="16" width="17.625" style="0" customWidth="1"/>
    <col min="17" max="17" width="3.125" style="0" customWidth="1"/>
    <col min="18" max="18" width="3.125" style="10" customWidth="1"/>
    <col min="19" max="19" width="17.625" style="0" customWidth="1"/>
    <col min="20" max="20" width="3.125" style="0" customWidth="1"/>
    <col min="21" max="21" width="3.125" style="10" customWidth="1"/>
    <col min="22" max="22" width="17.625" style="0" customWidth="1"/>
    <col min="23" max="23" width="3.125" style="0" customWidth="1"/>
    <col min="24" max="24" width="3.125" style="10" customWidth="1"/>
    <col min="25" max="25" width="17.625" style="0" customWidth="1"/>
    <col min="26" max="27" width="3.125" style="10" customWidth="1"/>
    <col min="28" max="28" width="17.625" style="0" customWidth="1"/>
    <col min="29" max="29" width="3.125" style="0" customWidth="1"/>
    <col min="30" max="30" width="3.125" style="10" customWidth="1"/>
    <col min="31" max="31" width="17.625" style="0" customWidth="1"/>
    <col min="32" max="32" width="3.125" style="0" customWidth="1"/>
    <col min="33" max="33" width="3.125" style="10" customWidth="1"/>
    <col min="34" max="34" width="17.625" style="0" customWidth="1"/>
    <col min="35" max="35" width="3.125" style="0" customWidth="1"/>
    <col min="36" max="36" width="3.125" style="10" customWidth="1"/>
    <col min="37" max="37" width="17.625" style="0" customWidth="1"/>
  </cols>
  <sheetData>
    <row r="1" spans="2:37" ht="24" thickBot="1">
      <c r="B1" s="1" t="s">
        <v>0</v>
      </c>
      <c r="C1" s="2"/>
      <c r="D1" s="193" t="s">
        <v>302</v>
      </c>
      <c r="E1" s="193"/>
      <c r="F1" s="193"/>
      <c r="G1" s="193"/>
      <c r="H1" s="3"/>
      <c r="I1" s="1"/>
      <c r="J1" s="4" t="s">
        <v>301</v>
      </c>
      <c r="K1" s="5"/>
      <c r="L1" s="2"/>
      <c r="M1" s="217"/>
      <c r="N1" s="218"/>
      <c r="O1" s="218"/>
      <c r="P1" s="218"/>
      <c r="Q1" s="218"/>
      <c r="R1" s="218"/>
      <c r="S1" s="219"/>
      <c r="T1" s="8"/>
      <c r="U1" s="2"/>
      <c r="V1" s="8"/>
      <c r="W1" s="3"/>
      <c r="X1" s="1"/>
      <c r="Y1" s="8"/>
      <c r="Z1" s="1"/>
      <c r="AA1" s="1"/>
      <c r="AB1" s="8"/>
      <c r="AC1" s="8"/>
      <c r="AD1" s="2"/>
      <c r="AE1" s="9"/>
      <c r="AF1" s="3"/>
      <c r="AG1" s="1"/>
      <c r="AH1" s="194" t="s">
        <v>3</v>
      </c>
      <c r="AI1" s="194"/>
      <c r="AJ1" s="194"/>
      <c r="AK1" s="194"/>
    </row>
    <row r="2" spans="8:37" ht="16.5" thickBot="1">
      <c r="H2" s="195" t="s">
        <v>4</v>
      </c>
      <c r="I2" s="195"/>
      <c r="J2" s="195"/>
      <c r="K2" s="5"/>
      <c r="P2" s="12"/>
      <c r="Q2" s="196"/>
      <c r="R2" s="196"/>
      <c r="S2" s="196"/>
      <c r="AB2" s="12"/>
      <c r="AC2" s="196">
        <f>Q2</f>
        <v>0</v>
      </c>
      <c r="AD2" s="196"/>
      <c r="AE2" s="196"/>
      <c r="AF2" s="13"/>
      <c r="AG2" s="13"/>
      <c r="AH2" s="197"/>
      <c r="AI2" s="197"/>
      <c r="AJ2" s="197"/>
      <c r="AK2" s="14"/>
    </row>
    <row r="3" spans="2:38" s="10" customFormat="1" ht="29.25" customHeight="1" thickBot="1">
      <c r="B3" s="15"/>
      <c r="C3" s="198" t="s">
        <v>7</v>
      </c>
      <c r="D3" s="199"/>
      <c r="E3" s="15"/>
      <c r="F3" s="198" t="s">
        <v>8</v>
      </c>
      <c r="G3" s="200"/>
      <c r="H3" s="15"/>
      <c r="I3" s="198" t="s">
        <v>9</v>
      </c>
      <c r="J3" s="199"/>
      <c r="K3" s="15"/>
      <c r="L3" s="198" t="s">
        <v>10</v>
      </c>
      <c r="M3" s="199"/>
      <c r="N3" s="15"/>
      <c r="O3" s="198" t="s">
        <v>11</v>
      </c>
      <c r="P3" s="199"/>
      <c r="Q3" s="15"/>
      <c r="R3" s="198" t="s">
        <v>12</v>
      </c>
      <c r="S3" s="199"/>
      <c r="T3" s="15"/>
      <c r="U3" s="198" t="s">
        <v>13</v>
      </c>
      <c r="V3" s="199"/>
      <c r="W3" s="15"/>
      <c r="X3" s="198" t="s">
        <v>14</v>
      </c>
      <c r="Y3" s="200"/>
      <c r="Z3" s="15"/>
      <c r="AA3" s="198" t="s">
        <v>15</v>
      </c>
      <c r="AB3" s="200"/>
      <c r="AC3" s="15"/>
      <c r="AD3" s="198" t="s">
        <v>16</v>
      </c>
      <c r="AE3" s="200"/>
      <c r="AF3" s="15"/>
      <c r="AG3" s="198" t="s">
        <v>17</v>
      </c>
      <c r="AH3" s="200"/>
      <c r="AI3" s="15"/>
      <c r="AJ3" s="198" t="s">
        <v>18</v>
      </c>
      <c r="AK3" s="199"/>
      <c r="AL3"/>
    </row>
    <row r="4" spans="2:37" ht="29.25" customHeight="1">
      <c r="B4" s="16">
        <v>1</v>
      </c>
      <c r="C4" s="17">
        <f>DATE($D$56,B$57,B4)</f>
        <v>44287</v>
      </c>
      <c r="D4" s="18" t="s">
        <v>19</v>
      </c>
      <c r="E4" s="19">
        <v>1</v>
      </c>
      <c r="F4" s="20">
        <f>DATE($D$56,E$57,E4)</f>
        <v>44317</v>
      </c>
      <c r="G4" s="21" t="s">
        <v>20</v>
      </c>
      <c r="H4" s="22">
        <v>1</v>
      </c>
      <c r="I4" s="23">
        <f>DATE($D$56,H$57,H4)</f>
        <v>44348</v>
      </c>
      <c r="J4" s="24" t="s">
        <v>21</v>
      </c>
      <c r="K4" s="22">
        <v>1</v>
      </c>
      <c r="L4" s="23">
        <f>DATE($D$56,K$57,K4)</f>
        <v>44378</v>
      </c>
      <c r="M4" s="25" t="s">
        <v>287</v>
      </c>
      <c r="N4" s="19">
        <v>1</v>
      </c>
      <c r="O4" s="20">
        <f>DATE($D$56,N$57,N4)</f>
        <v>44409</v>
      </c>
      <c r="P4" s="21" t="s">
        <v>20</v>
      </c>
      <c r="Q4" s="22">
        <v>1</v>
      </c>
      <c r="R4" s="23">
        <f>DATE($D$56,Q$57,Q4)</f>
        <v>44440</v>
      </c>
      <c r="S4" s="26" t="s">
        <v>281</v>
      </c>
      <c r="T4" s="22">
        <v>1</v>
      </c>
      <c r="U4" s="23">
        <f>DATE($D$56,T$57,T4)</f>
        <v>44470</v>
      </c>
      <c r="V4" s="26" t="s">
        <v>288</v>
      </c>
      <c r="W4" s="22">
        <v>1</v>
      </c>
      <c r="X4" s="23">
        <f>DATE($D$56,W$57,W4)</f>
        <v>44501</v>
      </c>
      <c r="Y4" s="26" t="s">
        <v>25</v>
      </c>
      <c r="Z4" s="22">
        <v>1</v>
      </c>
      <c r="AA4" s="23">
        <f>DATE($D$56,Z$57,Z4)</f>
        <v>44531</v>
      </c>
      <c r="AB4" s="27" t="s">
        <v>26</v>
      </c>
      <c r="AC4" s="19">
        <v>1</v>
      </c>
      <c r="AD4" s="20">
        <f>DATE($D$56+1,AC$57,AC4)</f>
        <v>44562</v>
      </c>
      <c r="AE4" s="28" t="s">
        <v>27</v>
      </c>
      <c r="AF4" s="22">
        <v>1</v>
      </c>
      <c r="AG4" s="23">
        <f>DATE($D$56+1,AF$57,AF4)</f>
        <v>44593</v>
      </c>
      <c r="AH4" s="26" t="s">
        <v>28</v>
      </c>
      <c r="AI4" s="22">
        <v>1</v>
      </c>
      <c r="AJ4" s="23">
        <f>DATE($D$56+1,AI$57,AI4)</f>
        <v>44621</v>
      </c>
      <c r="AK4" s="25" t="s">
        <v>29</v>
      </c>
    </row>
    <row r="5" spans="2:37" ht="29.25" customHeight="1">
      <c r="B5" s="29">
        <v>2</v>
      </c>
      <c r="C5" s="30">
        <f aca="true" t="shared" si="0" ref="C5:C33">DATE($D$56,B$57,B5)</f>
        <v>44288</v>
      </c>
      <c r="D5" s="31" t="s">
        <v>30</v>
      </c>
      <c r="E5" s="32">
        <v>2</v>
      </c>
      <c r="F5" s="33">
        <f aca="true" t="shared" si="1" ref="F5:F34">DATE($D$56,E$57,E5)</f>
        <v>44318</v>
      </c>
      <c r="G5" s="34"/>
      <c r="H5" s="35">
        <v>2</v>
      </c>
      <c r="I5" s="36">
        <f aca="true" t="shared" si="2" ref="I5:I33">DATE($D$56,H$57,H5)</f>
        <v>44349</v>
      </c>
      <c r="J5" s="37" t="s">
        <v>289</v>
      </c>
      <c r="K5" s="35">
        <v>2</v>
      </c>
      <c r="L5" s="36">
        <f aca="true" t="shared" si="3" ref="L5:L34">DATE($D$56,K$57,K5)</f>
        <v>44379</v>
      </c>
      <c r="M5" s="38" t="s">
        <v>32</v>
      </c>
      <c r="N5" s="29">
        <v>2</v>
      </c>
      <c r="O5" s="30">
        <f aca="true" t="shared" si="4" ref="O5:O34">DATE($D$56,N$57,N5)</f>
        <v>44410</v>
      </c>
      <c r="P5" s="39"/>
      <c r="Q5" s="35">
        <v>2</v>
      </c>
      <c r="R5" s="36">
        <f aca="true" t="shared" si="5" ref="R5:R33">DATE($D$56,Q$57,Q5)</f>
        <v>44441</v>
      </c>
      <c r="S5" s="40" t="s">
        <v>33</v>
      </c>
      <c r="T5" s="32">
        <v>2</v>
      </c>
      <c r="U5" s="33">
        <f aca="true" t="shared" si="6" ref="U5:U34">DATE($D$56,T$57,T5)</f>
        <v>44471</v>
      </c>
      <c r="V5" s="41"/>
      <c r="W5" s="35">
        <v>2</v>
      </c>
      <c r="X5" s="36">
        <f aca="true" t="shared" si="7" ref="X5:X33">DATE($D$56,W$57,W5)</f>
        <v>44502</v>
      </c>
      <c r="Y5" s="42" t="s">
        <v>290</v>
      </c>
      <c r="Z5" s="35">
        <v>2</v>
      </c>
      <c r="AA5" s="36">
        <f aca="true" t="shared" si="8" ref="AA5:AA34">DATE($D$56,Z$57,Z5)</f>
        <v>44532</v>
      </c>
      <c r="AB5" s="38" t="s">
        <v>291</v>
      </c>
      <c r="AC5" s="32">
        <v>2</v>
      </c>
      <c r="AD5" s="33">
        <f aca="true" t="shared" si="9" ref="AD5:AD34">DATE($D$56+1,AC$57,AC5)</f>
        <v>44563</v>
      </c>
      <c r="AE5" s="43" t="s">
        <v>36</v>
      </c>
      <c r="AF5" s="35">
        <v>2</v>
      </c>
      <c r="AG5" s="36">
        <f aca="true" t="shared" si="10" ref="AG5:AG31">DATE($D$56+1,AF$57,AF5)</f>
        <v>44594</v>
      </c>
      <c r="AH5" s="44" t="s">
        <v>37</v>
      </c>
      <c r="AI5" s="35">
        <v>2</v>
      </c>
      <c r="AJ5" s="36">
        <f aca="true" t="shared" si="11" ref="AJ5:AJ34">DATE($D$56+1,AI$57,AI5)</f>
        <v>44622</v>
      </c>
      <c r="AK5" s="38" t="s">
        <v>38</v>
      </c>
    </row>
    <row r="6" spans="2:37" ht="29.25" customHeight="1">
      <c r="B6" s="32">
        <v>3</v>
      </c>
      <c r="C6" s="33">
        <f t="shared" si="0"/>
        <v>44289</v>
      </c>
      <c r="D6" s="45"/>
      <c r="E6" s="32">
        <v>3</v>
      </c>
      <c r="F6" s="33">
        <f t="shared" si="1"/>
        <v>44319</v>
      </c>
      <c r="G6" s="34" t="s">
        <v>39</v>
      </c>
      <c r="H6" s="35">
        <v>3</v>
      </c>
      <c r="I6" s="36">
        <f t="shared" si="2"/>
        <v>44350</v>
      </c>
      <c r="J6" s="38" t="s">
        <v>40</v>
      </c>
      <c r="K6" s="32">
        <v>3</v>
      </c>
      <c r="L6" s="33">
        <f t="shared" si="3"/>
        <v>44380</v>
      </c>
      <c r="M6" s="46" t="s">
        <v>41</v>
      </c>
      <c r="N6" s="29">
        <v>3</v>
      </c>
      <c r="O6" s="30">
        <f t="shared" si="4"/>
        <v>44411</v>
      </c>
      <c r="P6" s="47"/>
      <c r="Q6" s="35">
        <v>3</v>
      </c>
      <c r="R6" s="36">
        <f t="shared" si="5"/>
        <v>44442</v>
      </c>
      <c r="S6" s="48" t="s">
        <v>282</v>
      </c>
      <c r="T6" s="32">
        <v>3</v>
      </c>
      <c r="U6" s="33">
        <f t="shared" si="6"/>
        <v>44472</v>
      </c>
      <c r="V6" s="34"/>
      <c r="W6" s="32">
        <v>3</v>
      </c>
      <c r="X6" s="33">
        <f t="shared" si="7"/>
        <v>44503</v>
      </c>
      <c r="Y6" s="34" t="s">
        <v>43</v>
      </c>
      <c r="Z6" s="35">
        <v>3</v>
      </c>
      <c r="AA6" s="36">
        <f t="shared" si="8"/>
        <v>44533</v>
      </c>
      <c r="AB6" s="38" t="s">
        <v>44</v>
      </c>
      <c r="AC6" s="29">
        <v>3</v>
      </c>
      <c r="AD6" s="30">
        <f t="shared" si="9"/>
        <v>44564</v>
      </c>
      <c r="AE6" s="49" t="s">
        <v>36</v>
      </c>
      <c r="AF6" s="35">
        <v>3</v>
      </c>
      <c r="AG6" s="36">
        <f t="shared" si="10"/>
        <v>44595</v>
      </c>
      <c r="AH6" s="50" t="s">
        <v>292</v>
      </c>
      <c r="AI6" s="35">
        <v>3</v>
      </c>
      <c r="AJ6" s="36">
        <f t="shared" si="11"/>
        <v>44623</v>
      </c>
      <c r="AK6" s="51" t="s">
        <v>293</v>
      </c>
    </row>
    <row r="7" spans="2:37" ht="29.25" customHeight="1">
      <c r="B7" s="32">
        <v>4</v>
      </c>
      <c r="C7" s="33">
        <f t="shared" si="0"/>
        <v>44290</v>
      </c>
      <c r="D7" s="45"/>
      <c r="E7" s="32">
        <v>4</v>
      </c>
      <c r="F7" s="33">
        <f t="shared" si="1"/>
        <v>44320</v>
      </c>
      <c r="G7" s="34" t="s">
        <v>47</v>
      </c>
      <c r="H7" s="35">
        <v>4</v>
      </c>
      <c r="I7" s="36">
        <f t="shared" si="2"/>
        <v>44351</v>
      </c>
      <c r="J7" s="51"/>
      <c r="K7" s="32">
        <v>4</v>
      </c>
      <c r="L7" s="33">
        <f t="shared" si="3"/>
        <v>44381</v>
      </c>
      <c r="M7" s="46" t="s">
        <v>41</v>
      </c>
      <c r="N7" s="29">
        <v>4</v>
      </c>
      <c r="O7" s="30">
        <f t="shared" si="4"/>
        <v>44412</v>
      </c>
      <c r="P7" s="52" t="s">
        <v>48</v>
      </c>
      <c r="Q7" s="32">
        <v>4</v>
      </c>
      <c r="R7" s="33">
        <f t="shared" si="5"/>
        <v>44443</v>
      </c>
      <c r="S7" s="53"/>
      <c r="T7" s="35">
        <v>4</v>
      </c>
      <c r="U7" s="36">
        <f t="shared" si="6"/>
        <v>44473</v>
      </c>
      <c r="V7" s="51"/>
      <c r="W7" s="35">
        <v>4</v>
      </c>
      <c r="X7" s="36">
        <f t="shared" si="7"/>
        <v>44504</v>
      </c>
      <c r="Y7" s="38" t="s">
        <v>49</v>
      </c>
      <c r="Z7" s="32">
        <v>4</v>
      </c>
      <c r="AA7" s="33">
        <f t="shared" si="8"/>
        <v>44534</v>
      </c>
      <c r="AB7" s="56"/>
      <c r="AC7" s="29">
        <v>4</v>
      </c>
      <c r="AD7" s="30">
        <f t="shared" si="9"/>
        <v>44565</v>
      </c>
      <c r="AE7" s="49"/>
      <c r="AF7" s="35">
        <v>4</v>
      </c>
      <c r="AG7" s="36">
        <f t="shared" si="10"/>
        <v>44596</v>
      </c>
      <c r="AH7" s="42" t="s">
        <v>50</v>
      </c>
      <c r="AI7" s="35">
        <v>4</v>
      </c>
      <c r="AJ7" s="36">
        <f t="shared" si="11"/>
        <v>44624</v>
      </c>
      <c r="AK7" s="38"/>
    </row>
    <row r="8" spans="2:37" ht="29.25" customHeight="1">
      <c r="B8" s="29">
        <v>5</v>
      </c>
      <c r="C8" s="30">
        <f t="shared" si="0"/>
        <v>44291</v>
      </c>
      <c r="D8" s="57" t="s">
        <v>51</v>
      </c>
      <c r="E8" s="32">
        <v>5</v>
      </c>
      <c r="F8" s="33">
        <f t="shared" si="1"/>
        <v>44321</v>
      </c>
      <c r="G8" s="34" t="s">
        <v>52</v>
      </c>
      <c r="H8" s="32">
        <v>5</v>
      </c>
      <c r="I8" s="33">
        <f t="shared" si="2"/>
        <v>44352</v>
      </c>
      <c r="J8" s="58"/>
      <c r="K8" s="35">
        <v>5</v>
      </c>
      <c r="L8" s="36">
        <f t="shared" si="3"/>
        <v>44382</v>
      </c>
      <c r="M8" s="37"/>
      <c r="N8" s="29">
        <v>5</v>
      </c>
      <c r="O8" s="30">
        <f t="shared" si="4"/>
        <v>44413</v>
      </c>
      <c r="P8" s="52" t="s">
        <v>53</v>
      </c>
      <c r="Q8" s="32">
        <v>5</v>
      </c>
      <c r="R8" s="33">
        <f t="shared" si="5"/>
        <v>44444</v>
      </c>
      <c r="S8" s="34"/>
      <c r="T8" s="35">
        <v>5</v>
      </c>
      <c r="U8" s="36">
        <f t="shared" si="6"/>
        <v>44474</v>
      </c>
      <c r="V8" s="37" t="s">
        <v>54</v>
      </c>
      <c r="W8" s="35">
        <v>5</v>
      </c>
      <c r="X8" s="36">
        <f t="shared" si="7"/>
        <v>44505</v>
      </c>
      <c r="Y8" s="42" t="s">
        <v>55</v>
      </c>
      <c r="Z8" s="32">
        <v>5</v>
      </c>
      <c r="AA8" s="33">
        <f t="shared" si="8"/>
        <v>44535</v>
      </c>
      <c r="AB8" s="45"/>
      <c r="AC8" s="29">
        <v>5</v>
      </c>
      <c r="AD8" s="30">
        <f t="shared" si="9"/>
        <v>44566</v>
      </c>
      <c r="AE8" s="49"/>
      <c r="AF8" s="32">
        <v>5</v>
      </c>
      <c r="AG8" s="33">
        <f t="shared" si="10"/>
        <v>44597</v>
      </c>
      <c r="AH8" s="59"/>
      <c r="AI8" s="32">
        <v>5</v>
      </c>
      <c r="AJ8" s="33">
        <f t="shared" si="11"/>
        <v>44625</v>
      </c>
      <c r="AK8" s="46"/>
    </row>
    <row r="9" spans="2:37" ht="29.25" customHeight="1">
      <c r="B9" s="35">
        <v>6</v>
      </c>
      <c r="C9" s="36">
        <f t="shared" si="0"/>
        <v>44292</v>
      </c>
      <c r="D9" s="38" t="s">
        <v>56</v>
      </c>
      <c r="E9" s="35">
        <v>6</v>
      </c>
      <c r="F9" s="36">
        <f t="shared" si="1"/>
        <v>44322</v>
      </c>
      <c r="G9" s="38" t="s">
        <v>57</v>
      </c>
      <c r="H9" s="32">
        <v>6</v>
      </c>
      <c r="I9" s="33">
        <f t="shared" si="2"/>
        <v>44353</v>
      </c>
      <c r="J9" s="60"/>
      <c r="K9" s="35">
        <v>6</v>
      </c>
      <c r="L9" s="36">
        <f t="shared" si="3"/>
        <v>44383</v>
      </c>
      <c r="M9" s="37"/>
      <c r="N9" s="29">
        <v>6</v>
      </c>
      <c r="O9" s="30">
        <f t="shared" si="4"/>
        <v>44414</v>
      </c>
      <c r="P9" s="52"/>
      <c r="Q9" s="35">
        <v>6</v>
      </c>
      <c r="R9" s="36">
        <f t="shared" si="5"/>
        <v>44445</v>
      </c>
      <c r="S9" s="61"/>
      <c r="T9" s="35">
        <v>6</v>
      </c>
      <c r="U9" s="36">
        <f t="shared" si="6"/>
        <v>44475</v>
      </c>
      <c r="V9" s="38"/>
      <c r="W9" s="32">
        <v>6</v>
      </c>
      <c r="X9" s="33">
        <f t="shared" si="7"/>
        <v>44506</v>
      </c>
      <c r="Y9" s="59"/>
      <c r="Z9" s="35">
        <v>6</v>
      </c>
      <c r="AA9" s="36">
        <f t="shared" si="8"/>
        <v>44536</v>
      </c>
      <c r="AB9" s="62"/>
      <c r="AC9" s="29">
        <v>6</v>
      </c>
      <c r="AD9" s="30">
        <f t="shared" si="9"/>
        <v>44567</v>
      </c>
      <c r="AE9" s="47"/>
      <c r="AF9" s="32">
        <v>6</v>
      </c>
      <c r="AG9" s="33">
        <f t="shared" si="10"/>
        <v>44598</v>
      </c>
      <c r="AH9" s="45"/>
      <c r="AI9" s="32">
        <v>6</v>
      </c>
      <c r="AJ9" s="33">
        <f t="shared" si="11"/>
        <v>44626</v>
      </c>
      <c r="AK9" s="34"/>
    </row>
    <row r="10" spans="2:37" ht="29.25" customHeight="1">
      <c r="B10" s="35">
        <v>7</v>
      </c>
      <c r="C10" s="36">
        <f t="shared" si="0"/>
        <v>44293</v>
      </c>
      <c r="D10" s="63" t="s">
        <v>58</v>
      </c>
      <c r="E10" s="35">
        <v>7</v>
      </c>
      <c r="F10" s="36">
        <f t="shared" si="1"/>
        <v>44323</v>
      </c>
      <c r="G10" s="37" t="s">
        <v>294</v>
      </c>
      <c r="H10" s="35">
        <v>7</v>
      </c>
      <c r="I10" s="36">
        <f t="shared" si="2"/>
        <v>44354</v>
      </c>
      <c r="J10" s="64" t="s">
        <v>60</v>
      </c>
      <c r="K10" s="35">
        <v>7</v>
      </c>
      <c r="L10" s="36">
        <f t="shared" si="3"/>
        <v>44384</v>
      </c>
      <c r="M10" s="63" t="s">
        <v>61</v>
      </c>
      <c r="N10" s="32">
        <v>7</v>
      </c>
      <c r="O10" s="33">
        <f t="shared" si="4"/>
        <v>44415</v>
      </c>
      <c r="P10" s="58"/>
      <c r="Q10" s="35">
        <v>7</v>
      </c>
      <c r="R10" s="36">
        <f t="shared" si="5"/>
        <v>44446</v>
      </c>
      <c r="S10" s="37" t="s">
        <v>295</v>
      </c>
      <c r="T10" s="35">
        <v>7</v>
      </c>
      <c r="U10" s="36">
        <f t="shared" si="6"/>
        <v>44476</v>
      </c>
      <c r="V10" s="65" t="s">
        <v>63</v>
      </c>
      <c r="W10" s="32">
        <v>7</v>
      </c>
      <c r="X10" s="33">
        <f t="shared" si="7"/>
        <v>44507</v>
      </c>
      <c r="Y10" s="34"/>
      <c r="Z10" s="35">
        <v>7</v>
      </c>
      <c r="AA10" s="36">
        <f t="shared" si="8"/>
        <v>44537</v>
      </c>
      <c r="AB10" s="62"/>
      <c r="AC10" s="29">
        <v>7</v>
      </c>
      <c r="AD10" s="30">
        <f t="shared" si="9"/>
        <v>44568</v>
      </c>
      <c r="AE10" s="31"/>
      <c r="AF10" s="35">
        <v>7</v>
      </c>
      <c r="AG10" s="36">
        <f t="shared" si="10"/>
        <v>44599</v>
      </c>
      <c r="AH10" s="66"/>
      <c r="AI10" s="35">
        <v>7</v>
      </c>
      <c r="AJ10" s="36">
        <f t="shared" si="11"/>
        <v>44627</v>
      </c>
      <c r="AK10" s="61"/>
    </row>
    <row r="11" spans="2:37" ht="29.25" customHeight="1">
      <c r="B11" s="35">
        <v>8</v>
      </c>
      <c r="C11" s="36">
        <f t="shared" si="0"/>
        <v>44294</v>
      </c>
      <c r="D11" s="38" t="s">
        <v>64</v>
      </c>
      <c r="E11" s="32">
        <v>8</v>
      </c>
      <c r="F11" s="33">
        <f t="shared" si="1"/>
        <v>44324</v>
      </c>
      <c r="G11" s="34"/>
      <c r="H11" s="35">
        <v>8</v>
      </c>
      <c r="I11" s="36">
        <f t="shared" si="2"/>
        <v>44355</v>
      </c>
      <c r="J11" s="38"/>
      <c r="K11" s="35">
        <v>8</v>
      </c>
      <c r="L11" s="36">
        <f t="shared" si="3"/>
        <v>44385</v>
      </c>
      <c r="M11" s="44" t="s">
        <v>65</v>
      </c>
      <c r="N11" s="32">
        <v>8</v>
      </c>
      <c r="O11" s="33">
        <f t="shared" si="4"/>
        <v>44416</v>
      </c>
      <c r="P11" s="89" t="s">
        <v>279</v>
      </c>
      <c r="Q11" s="35">
        <v>8</v>
      </c>
      <c r="R11" s="36">
        <f t="shared" si="5"/>
        <v>44447</v>
      </c>
      <c r="S11" s="67" t="s">
        <v>48</v>
      </c>
      <c r="T11" s="35">
        <v>8</v>
      </c>
      <c r="U11" s="36">
        <f t="shared" si="6"/>
        <v>44477</v>
      </c>
      <c r="V11" s="38" t="s">
        <v>66</v>
      </c>
      <c r="W11" s="35">
        <v>8</v>
      </c>
      <c r="X11" s="36">
        <f t="shared" si="7"/>
        <v>44508</v>
      </c>
      <c r="Y11" s="61"/>
      <c r="Z11" s="35">
        <v>8</v>
      </c>
      <c r="AA11" s="36">
        <f t="shared" si="8"/>
        <v>44538</v>
      </c>
      <c r="AB11" s="51" t="s">
        <v>67</v>
      </c>
      <c r="AC11" s="32">
        <v>8</v>
      </c>
      <c r="AD11" s="33">
        <f t="shared" si="9"/>
        <v>44569</v>
      </c>
      <c r="AE11" s="60"/>
      <c r="AF11" s="35">
        <v>8</v>
      </c>
      <c r="AG11" s="36">
        <f t="shared" si="10"/>
        <v>44600</v>
      </c>
      <c r="AH11" s="66"/>
      <c r="AI11" s="35">
        <v>8</v>
      </c>
      <c r="AJ11" s="36">
        <f t="shared" si="11"/>
        <v>44628</v>
      </c>
      <c r="AK11" s="38"/>
    </row>
    <row r="12" spans="2:37" ht="29.25" customHeight="1">
      <c r="B12" s="35">
        <v>9</v>
      </c>
      <c r="C12" s="36">
        <f t="shared" si="0"/>
        <v>44295</v>
      </c>
      <c r="D12" s="37"/>
      <c r="E12" s="32">
        <v>9</v>
      </c>
      <c r="F12" s="33">
        <f t="shared" si="1"/>
        <v>44325</v>
      </c>
      <c r="G12" s="34"/>
      <c r="H12" s="35">
        <v>9</v>
      </c>
      <c r="I12" s="36">
        <f t="shared" si="2"/>
        <v>44356</v>
      </c>
      <c r="J12" s="42" t="s">
        <v>48</v>
      </c>
      <c r="K12" s="35">
        <v>9</v>
      </c>
      <c r="L12" s="36">
        <f t="shared" si="3"/>
        <v>44386</v>
      </c>
      <c r="M12" s="68" t="s">
        <v>68</v>
      </c>
      <c r="N12" s="32">
        <v>9</v>
      </c>
      <c r="O12" s="33">
        <f t="shared" si="4"/>
        <v>44417</v>
      </c>
      <c r="P12" s="60" t="s">
        <v>277</v>
      </c>
      <c r="Q12" s="35">
        <v>9</v>
      </c>
      <c r="R12" s="36">
        <f t="shared" si="5"/>
        <v>44448</v>
      </c>
      <c r="S12" s="38" t="s">
        <v>40</v>
      </c>
      <c r="T12" s="32">
        <v>9</v>
      </c>
      <c r="U12" s="33">
        <f t="shared" si="6"/>
        <v>44478</v>
      </c>
      <c r="V12" s="56"/>
      <c r="W12" s="35">
        <v>9</v>
      </c>
      <c r="X12" s="36">
        <f t="shared" si="7"/>
        <v>44509</v>
      </c>
      <c r="Y12" s="37" t="s">
        <v>70</v>
      </c>
      <c r="Z12" s="35">
        <v>9</v>
      </c>
      <c r="AA12" s="36">
        <f t="shared" si="8"/>
        <v>44539</v>
      </c>
      <c r="AB12" s="51" t="s">
        <v>40</v>
      </c>
      <c r="AC12" s="32">
        <v>9</v>
      </c>
      <c r="AD12" s="33">
        <f t="shared" si="9"/>
        <v>44570</v>
      </c>
      <c r="AE12" s="45" t="s">
        <v>71</v>
      </c>
      <c r="AF12" s="35">
        <v>9</v>
      </c>
      <c r="AG12" s="36">
        <f t="shared" si="10"/>
        <v>44601</v>
      </c>
      <c r="AH12" s="62" t="s">
        <v>72</v>
      </c>
      <c r="AI12" s="35">
        <v>9</v>
      </c>
      <c r="AJ12" s="36">
        <f t="shared" si="11"/>
        <v>44629</v>
      </c>
      <c r="AK12" s="72" t="s">
        <v>73</v>
      </c>
    </row>
    <row r="13" spans="2:37" ht="29.25" customHeight="1">
      <c r="B13" s="32">
        <v>10</v>
      </c>
      <c r="C13" s="33">
        <f t="shared" si="0"/>
        <v>44296</v>
      </c>
      <c r="D13" s="56" t="s">
        <v>74</v>
      </c>
      <c r="E13" s="35">
        <v>10</v>
      </c>
      <c r="F13" s="36">
        <f t="shared" si="1"/>
        <v>44326</v>
      </c>
      <c r="G13" s="61"/>
      <c r="H13" s="35">
        <v>10</v>
      </c>
      <c r="I13" s="36">
        <f t="shared" si="2"/>
        <v>44357</v>
      </c>
      <c r="J13" s="51" t="s">
        <v>75</v>
      </c>
      <c r="K13" s="32">
        <v>10</v>
      </c>
      <c r="L13" s="33">
        <f t="shared" si="3"/>
        <v>44387</v>
      </c>
      <c r="M13" s="46" t="s">
        <v>76</v>
      </c>
      <c r="N13" s="29">
        <v>10</v>
      </c>
      <c r="O13" s="30">
        <f t="shared" si="4"/>
        <v>44418</v>
      </c>
      <c r="P13" s="64" t="s">
        <v>278</v>
      </c>
      <c r="Q13" s="35">
        <v>10</v>
      </c>
      <c r="R13" s="36">
        <f t="shared" si="5"/>
        <v>44449</v>
      </c>
      <c r="S13" s="38"/>
      <c r="T13" s="32">
        <v>10</v>
      </c>
      <c r="U13" s="33">
        <f t="shared" si="6"/>
        <v>44479</v>
      </c>
      <c r="V13" s="34" t="s">
        <v>77</v>
      </c>
      <c r="W13" s="35">
        <v>10</v>
      </c>
      <c r="X13" s="36">
        <f t="shared" si="7"/>
        <v>44510</v>
      </c>
      <c r="Y13" s="37" t="s">
        <v>78</v>
      </c>
      <c r="Z13" s="35">
        <v>10</v>
      </c>
      <c r="AA13" s="36">
        <f t="shared" si="8"/>
        <v>44540</v>
      </c>
      <c r="AB13" s="37" t="s">
        <v>79</v>
      </c>
      <c r="AC13" s="32">
        <v>10</v>
      </c>
      <c r="AD13" s="33">
        <f t="shared" si="9"/>
        <v>44571</v>
      </c>
      <c r="AE13" s="43" t="s">
        <v>80</v>
      </c>
      <c r="AF13" s="35">
        <v>10</v>
      </c>
      <c r="AG13" s="36">
        <f t="shared" si="10"/>
        <v>44602</v>
      </c>
      <c r="AH13" s="51" t="s">
        <v>81</v>
      </c>
      <c r="AI13" s="35">
        <v>10</v>
      </c>
      <c r="AJ13" s="36">
        <f t="shared" si="11"/>
        <v>44630</v>
      </c>
      <c r="AK13" s="72" t="s">
        <v>73</v>
      </c>
    </row>
    <row r="14" spans="2:37" ht="29.25" customHeight="1">
      <c r="B14" s="32">
        <v>11</v>
      </c>
      <c r="C14" s="33">
        <f t="shared" si="0"/>
        <v>44297</v>
      </c>
      <c r="D14" s="56"/>
      <c r="E14" s="35">
        <v>11</v>
      </c>
      <c r="F14" s="36">
        <f t="shared" si="1"/>
        <v>44327</v>
      </c>
      <c r="G14" s="37"/>
      <c r="H14" s="35">
        <v>11</v>
      </c>
      <c r="I14" s="36">
        <f t="shared" si="2"/>
        <v>44358</v>
      </c>
      <c r="J14" s="37" t="s">
        <v>82</v>
      </c>
      <c r="K14" s="32">
        <v>11</v>
      </c>
      <c r="L14" s="33">
        <f t="shared" si="3"/>
        <v>44388</v>
      </c>
      <c r="M14" s="46"/>
      <c r="N14" s="29">
        <v>11</v>
      </c>
      <c r="O14" s="30">
        <f t="shared" si="4"/>
        <v>44419</v>
      </c>
      <c r="P14" s="49"/>
      <c r="Q14" s="32">
        <v>11</v>
      </c>
      <c r="R14" s="33">
        <f t="shared" si="5"/>
        <v>44450</v>
      </c>
      <c r="S14" s="56"/>
      <c r="T14" s="188">
        <v>11</v>
      </c>
      <c r="U14" s="189">
        <f t="shared" si="6"/>
        <v>44480</v>
      </c>
      <c r="V14" s="74" t="s">
        <v>262</v>
      </c>
      <c r="W14" s="35">
        <v>11</v>
      </c>
      <c r="X14" s="36">
        <f t="shared" si="7"/>
        <v>44511</v>
      </c>
      <c r="Y14" s="37" t="s">
        <v>85</v>
      </c>
      <c r="Z14" s="32">
        <v>11</v>
      </c>
      <c r="AA14" s="33">
        <f t="shared" si="8"/>
        <v>44541</v>
      </c>
      <c r="AB14" s="46"/>
      <c r="AC14" s="35">
        <v>11</v>
      </c>
      <c r="AD14" s="36">
        <f t="shared" si="9"/>
        <v>44572</v>
      </c>
      <c r="AE14" s="63" t="s">
        <v>86</v>
      </c>
      <c r="AF14" s="32">
        <v>11</v>
      </c>
      <c r="AG14" s="33">
        <f t="shared" si="10"/>
        <v>44603</v>
      </c>
      <c r="AH14" s="43" t="s">
        <v>87</v>
      </c>
      <c r="AI14" s="35">
        <v>11</v>
      </c>
      <c r="AJ14" s="36">
        <f t="shared" si="11"/>
        <v>44631</v>
      </c>
      <c r="AK14" s="42" t="s">
        <v>88</v>
      </c>
    </row>
    <row r="15" spans="2:37" ht="29.25" customHeight="1">
      <c r="B15" s="35">
        <v>12</v>
      </c>
      <c r="C15" s="36">
        <f t="shared" si="0"/>
        <v>44298</v>
      </c>
      <c r="D15" s="73" t="s">
        <v>89</v>
      </c>
      <c r="E15" s="35">
        <v>12</v>
      </c>
      <c r="F15" s="36">
        <f t="shared" si="1"/>
        <v>44328</v>
      </c>
      <c r="G15" s="42" t="s">
        <v>90</v>
      </c>
      <c r="H15" s="32">
        <v>12</v>
      </c>
      <c r="I15" s="33">
        <f t="shared" si="2"/>
        <v>44359</v>
      </c>
      <c r="J15" s="46" t="s">
        <v>91</v>
      </c>
      <c r="K15" s="35">
        <v>12</v>
      </c>
      <c r="L15" s="36">
        <f t="shared" si="3"/>
        <v>44389</v>
      </c>
      <c r="M15" s="73" t="s">
        <v>89</v>
      </c>
      <c r="N15" s="29">
        <v>12</v>
      </c>
      <c r="O15" s="30">
        <f t="shared" si="4"/>
        <v>44420</v>
      </c>
      <c r="P15" s="49"/>
      <c r="Q15" s="32">
        <v>12</v>
      </c>
      <c r="R15" s="33">
        <f t="shared" si="5"/>
        <v>44451</v>
      </c>
      <c r="S15" s="34"/>
      <c r="T15" s="180">
        <v>12</v>
      </c>
      <c r="U15" s="181">
        <f t="shared" si="6"/>
        <v>44481</v>
      </c>
      <c r="V15" s="190" t="s">
        <v>283</v>
      </c>
      <c r="W15" s="35">
        <v>12</v>
      </c>
      <c r="X15" s="36">
        <f t="shared" si="7"/>
        <v>44512</v>
      </c>
      <c r="Y15" s="42" t="s">
        <v>93</v>
      </c>
      <c r="Z15" s="32">
        <v>12</v>
      </c>
      <c r="AA15" s="33">
        <f t="shared" si="8"/>
        <v>44542</v>
      </c>
      <c r="AB15" s="75"/>
      <c r="AC15" s="35">
        <v>12</v>
      </c>
      <c r="AD15" s="36">
        <f t="shared" si="9"/>
        <v>44573</v>
      </c>
      <c r="AE15" s="38" t="s">
        <v>94</v>
      </c>
      <c r="AF15" s="32">
        <v>12</v>
      </c>
      <c r="AG15" s="33">
        <f t="shared" si="10"/>
        <v>44604</v>
      </c>
      <c r="AH15" s="53"/>
      <c r="AI15" s="32">
        <v>12</v>
      </c>
      <c r="AJ15" s="33">
        <f t="shared" si="11"/>
        <v>44632</v>
      </c>
      <c r="AK15" s="59"/>
    </row>
    <row r="16" spans="2:37" ht="29.25" customHeight="1">
      <c r="B16" s="35">
        <v>13</v>
      </c>
      <c r="C16" s="36">
        <f t="shared" si="0"/>
        <v>44299</v>
      </c>
      <c r="D16" s="44" t="s">
        <v>296</v>
      </c>
      <c r="E16" s="35">
        <v>13</v>
      </c>
      <c r="F16" s="36">
        <f t="shared" si="1"/>
        <v>44329</v>
      </c>
      <c r="G16" s="38" t="s">
        <v>63</v>
      </c>
      <c r="H16" s="32">
        <v>13</v>
      </c>
      <c r="I16" s="33">
        <f t="shared" si="2"/>
        <v>44360</v>
      </c>
      <c r="J16" s="46" t="s">
        <v>91</v>
      </c>
      <c r="K16" s="35">
        <v>13</v>
      </c>
      <c r="L16" s="36">
        <f t="shared" si="3"/>
        <v>44390</v>
      </c>
      <c r="M16" s="73" t="s">
        <v>295</v>
      </c>
      <c r="N16" s="29">
        <v>13</v>
      </c>
      <c r="O16" s="30">
        <f t="shared" si="4"/>
        <v>44421</v>
      </c>
      <c r="P16" s="47"/>
      <c r="Q16" s="35">
        <v>13</v>
      </c>
      <c r="R16" s="36">
        <f t="shared" si="5"/>
        <v>44452</v>
      </c>
      <c r="S16" s="61"/>
      <c r="T16" s="35">
        <v>13</v>
      </c>
      <c r="U16" s="36">
        <f t="shared" si="6"/>
        <v>44482</v>
      </c>
      <c r="V16" s="37" t="s">
        <v>102</v>
      </c>
      <c r="W16" s="32">
        <v>13</v>
      </c>
      <c r="X16" s="33">
        <f t="shared" si="7"/>
        <v>44513</v>
      </c>
      <c r="Y16" s="59"/>
      <c r="Z16" s="35">
        <v>13</v>
      </c>
      <c r="AA16" s="36">
        <f t="shared" si="8"/>
        <v>44543</v>
      </c>
      <c r="AB16" s="73" t="s">
        <v>97</v>
      </c>
      <c r="AC16" s="35">
        <v>13</v>
      </c>
      <c r="AD16" s="36">
        <f t="shared" si="9"/>
        <v>44574</v>
      </c>
      <c r="AE16" s="76" t="s">
        <v>98</v>
      </c>
      <c r="AF16" s="32">
        <v>13</v>
      </c>
      <c r="AG16" s="33">
        <f t="shared" si="10"/>
        <v>44605</v>
      </c>
      <c r="AH16" s="43"/>
      <c r="AI16" s="32">
        <v>13</v>
      </c>
      <c r="AJ16" s="33">
        <f t="shared" si="11"/>
        <v>44633</v>
      </c>
      <c r="AK16" s="34"/>
    </row>
    <row r="17" spans="2:37" ht="29.25" customHeight="1">
      <c r="B17" s="35">
        <v>14</v>
      </c>
      <c r="C17" s="36">
        <f t="shared" si="0"/>
        <v>44300</v>
      </c>
      <c r="D17" s="42" t="s">
        <v>99</v>
      </c>
      <c r="E17" s="35">
        <v>14</v>
      </c>
      <c r="F17" s="36">
        <f t="shared" si="1"/>
        <v>44330</v>
      </c>
      <c r="G17" s="38"/>
      <c r="H17" s="35">
        <v>14</v>
      </c>
      <c r="I17" s="36">
        <f t="shared" si="2"/>
        <v>44361</v>
      </c>
      <c r="J17" s="77" t="s">
        <v>100</v>
      </c>
      <c r="K17" s="35">
        <v>14</v>
      </c>
      <c r="L17" s="36">
        <f t="shared" si="3"/>
        <v>44391</v>
      </c>
      <c r="M17" s="37" t="s">
        <v>101</v>
      </c>
      <c r="N17" s="32">
        <v>14</v>
      </c>
      <c r="O17" s="33">
        <f t="shared" si="4"/>
        <v>44422</v>
      </c>
      <c r="P17" s="45"/>
      <c r="Q17" s="35">
        <v>14</v>
      </c>
      <c r="R17" s="36">
        <f t="shared" si="5"/>
        <v>44453</v>
      </c>
      <c r="S17" s="51"/>
      <c r="T17" s="35">
        <v>14</v>
      </c>
      <c r="U17" s="36">
        <f t="shared" si="6"/>
        <v>44483</v>
      </c>
      <c r="V17" s="37" t="s">
        <v>102</v>
      </c>
      <c r="W17" s="32">
        <v>14</v>
      </c>
      <c r="X17" s="33">
        <f t="shared" si="7"/>
        <v>44514</v>
      </c>
      <c r="Y17" s="46"/>
      <c r="Z17" s="35">
        <v>14</v>
      </c>
      <c r="AA17" s="36">
        <f t="shared" si="8"/>
        <v>44544</v>
      </c>
      <c r="AB17" s="78"/>
      <c r="AC17" s="35">
        <v>14</v>
      </c>
      <c r="AD17" s="36">
        <f t="shared" si="9"/>
        <v>44575</v>
      </c>
      <c r="AE17" s="37" t="s">
        <v>297</v>
      </c>
      <c r="AF17" s="35">
        <v>14</v>
      </c>
      <c r="AG17" s="36">
        <f t="shared" si="10"/>
        <v>44606</v>
      </c>
      <c r="AH17" s="79"/>
      <c r="AI17" s="35">
        <v>14</v>
      </c>
      <c r="AJ17" s="36">
        <f t="shared" si="11"/>
        <v>44634</v>
      </c>
      <c r="AK17" s="61"/>
    </row>
    <row r="18" spans="2:37" ht="29.25" customHeight="1">
      <c r="B18" s="35">
        <v>15</v>
      </c>
      <c r="C18" s="36">
        <f t="shared" si="0"/>
        <v>44301</v>
      </c>
      <c r="D18" s="80"/>
      <c r="E18" s="32">
        <v>15</v>
      </c>
      <c r="F18" s="33">
        <f t="shared" si="1"/>
        <v>44331</v>
      </c>
      <c r="G18" s="34"/>
      <c r="H18" s="35">
        <v>15</v>
      </c>
      <c r="I18" s="36">
        <f t="shared" si="2"/>
        <v>44362</v>
      </c>
      <c r="J18" s="64" t="s">
        <v>104</v>
      </c>
      <c r="K18" s="35">
        <v>15</v>
      </c>
      <c r="L18" s="36">
        <f t="shared" si="3"/>
        <v>44392</v>
      </c>
      <c r="M18" s="37" t="s">
        <v>101</v>
      </c>
      <c r="N18" s="32">
        <v>15</v>
      </c>
      <c r="O18" s="33">
        <f t="shared" si="4"/>
        <v>44423</v>
      </c>
      <c r="P18" s="45" t="s">
        <v>105</v>
      </c>
      <c r="Q18" s="35">
        <v>15</v>
      </c>
      <c r="R18" s="36">
        <f t="shared" si="5"/>
        <v>44454</v>
      </c>
      <c r="S18" s="81" t="s">
        <v>106</v>
      </c>
      <c r="T18" s="35">
        <v>15</v>
      </c>
      <c r="U18" s="36">
        <f t="shared" si="6"/>
        <v>44484</v>
      </c>
      <c r="V18" s="37" t="s">
        <v>102</v>
      </c>
      <c r="W18" s="35">
        <v>15</v>
      </c>
      <c r="X18" s="36">
        <f t="shared" si="7"/>
        <v>44515</v>
      </c>
      <c r="Y18" s="51"/>
      <c r="Z18" s="35">
        <v>15</v>
      </c>
      <c r="AA18" s="36">
        <f t="shared" si="8"/>
        <v>44545</v>
      </c>
      <c r="AB18" s="62"/>
      <c r="AC18" s="32">
        <v>15</v>
      </c>
      <c r="AD18" s="33">
        <f t="shared" si="9"/>
        <v>44576</v>
      </c>
      <c r="AE18" s="46"/>
      <c r="AF18" s="35">
        <v>15</v>
      </c>
      <c r="AG18" s="36">
        <f t="shared" si="10"/>
        <v>44607</v>
      </c>
      <c r="AH18" s="82"/>
      <c r="AI18" s="35">
        <v>15</v>
      </c>
      <c r="AJ18" s="36">
        <f t="shared" si="11"/>
        <v>44635</v>
      </c>
      <c r="AK18" s="38" t="s">
        <v>266</v>
      </c>
    </row>
    <row r="19" spans="2:37" ht="29.25" customHeight="1">
      <c r="B19" s="35">
        <v>16</v>
      </c>
      <c r="C19" s="36">
        <f t="shared" si="0"/>
        <v>44302</v>
      </c>
      <c r="D19" s="66" t="s">
        <v>108</v>
      </c>
      <c r="E19" s="32">
        <v>16</v>
      </c>
      <c r="F19" s="33">
        <f t="shared" si="1"/>
        <v>44332</v>
      </c>
      <c r="G19" s="56" t="s">
        <v>105</v>
      </c>
      <c r="H19" s="35">
        <v>16</v>
      </c>
      <c r="I19" s="36">
        <f t="shared" si="2"/>
        <v>44363</v>
      </c>
      <c r="J19" s="66" t="s">
        <v>53</v>
      </c>
      <c r="K19" s="35">
        <v>16</v>
      </c>
      <c r="L19" s="36">
        <f t="shared" si="3"/>
        <v>44393</v>
      </c>
      <c r="M19" s="37" t="s">
        <v>101</v>
      </c>
      <c r="N19" s="29">
        <v>16</v>
      </c>
      <c r="O19" s="30">
        <f t="shared" si="4"/>
        <v>44424</v>
      </c>
      <c r="P19" s="47"/>
      <c r="Q19" s="35">
        <v>16</v>
      </c>
      <c r="R19" s="36">
        <f t="shared" si="5"/>
        <v>44455</v>
      </c>
      <c r="S19" s="51" t="s">
        <v>109</v>
      </c>
      <c r="T19" s="32">
        <v>16</v>
      </c>
      <c r="U19" s="33">
        <f t="shared" si="6"/>
        <v>44485</v>
      </c>
      <c r="V19" s="46"/>
      <c r="W19" s="35">
        <v>16</v>
      </c>
      <c r="X19" s="36">
        <f t="shared" si="7"/>
        <v>44516</v>
      </c>
      <c r="Y19" s="37"/>
      <c r="Z19" s="35">
        <v>16</v>
      </c>
      <c r="AA19" s="36">
        <f t="shared" si="8"/>
        <v>44546</v>
      </c>
      <c r="AB19" s="38" t="s">
        <v>110</v>
      </c>
      <c r="AC19" s="32">
        <v>16</v>
      </c>
      <c r="AD19" s="33">
        <f t="shared" si="9"/>
        <v>44577</v>
      </c>
      <c r="AE19" s="83" t="s">
        <v>105</v>
      </c>
      <c r="AF19" s="35">
        <v>16</v>
      </c>
      <c r="AG19" s="36">
        <f t="shared" si="10"/>
        <v>44608</v>
      </c>
      <c r="AH19" s="37"/>
      <c r="AI19" s="35">
        <v>16</v>
      </c>
      <c r="AJ19" s="36">
        <f t="shared" si="11"/>
        <v>44636</v>
      </c>
      <c r="AK19" s="37" t="s">
        <v>111</v>
      </c>
    </row>
    <row r="20" spans="2:37" ht="29.25" customHeight="1">
      <c r="B20" s="32">
        <v>17</v>
      </c>
      <c r="C20" s="33">
        <f t="shared" si="0"/>
        <v>44303</v>
      </c>
      <c r="D20" s="84"/>
      <c r="E20" s="35">
        <v>17</v>
      </c>
      <c r="F20" s="36">
        <f t="shared" si="1"/>
        <v>44333</v>
      </c>
      <c r="G20" s="61"/>
      <c r="H20" s="35">
        <v>17</v>
      </c>
      <c r="I20" s="36">
        <f t="shared" si="2"/>
        <v>44364</v>
      </c>
      <c r="J20" s="62" t="s">
        <v>63</v>
      </c>
      <c r="K20" s="32">
        <v>17</v>
      </c>
      <c r="L20" s="33">
        <f t="shared" si="3"/>
        <v>44394</v>
      </c>
      <c r="M20" s="75"/>
      <c r="N20" s="29">
        <v>17</v>
      </c>
      <c r="O20" s="30">
        <f t="shared" si="4"/>
        <v>44425</v>
      </c>
      <c r="P20" s="47"/>
      <c r="Q20" s="35">
        <v>17</v>
      </c>
      <c r="R20" s="36">
        <f t="shared" si="5"/>
        <v>44456</v>
      </c>
      <c r="S20" s="63" t="s">
        <v>112</v>
      </c>
      <c r="T20" s="32">
        <v>17</v>
      </c>
      <c r="U20" s="33">
        <f t="shared" si="6"/>
        <v>44486</v>
      </c>
      <c r="V20" s="83" t="s">
        <v>105</v>
      </c>
      <c r="W20" s="35">
        <v>17</v>
      </c>
      <c r="X20" s="36">
        <f t="shared" si="7"/>
        <v>44517</v>
      </c>
      <c r="Y20" s="37" t="s">
        <v>113</v>
      </c>
      <c r="Z20" s="35">
        <v>17</v>
      </c>
      <c r="AA20" s="36">
        <f t="shared" si="8"/>
        <v>44547</v>
      </c>
      <c r="AB20" s="37"/>
      <c r="AC20" s="35">
        <v>17</v>
      </c>
      <c r="AD20" s="36">
        <f t="shared" si="9"/>
        <v>44578</v>
      </c>
      <c r="AE20" s="62"/>
      <c r="AF20" s="35">
        <v>17</v>
      </c>
      <c r="AG20" s="36">
        <f t="shared" si="10"/>
        <v>44609</v>
      </c>
      <c r="AH20" s="85" t="s">
        <v>114</v>
      </c>
      <c r="AI20" s="35">
        <v>17</v>
      </c>
      <c r="AJ20" s="36">
        <f t="shared" si="11"/>
        <v>44637</v>
      </c>
      <c r="AK20" s="37"/>
    </row>
    <row r="21" spans="2:37" ht="29.25" customHeight="1">
      <c r="B21" s="32">
        <v>18</v>
      </c>
      <c r="C21" s="33">
        <f t="shared" si="0"/>
        <v>44304</v>
      </c>
      <c r="D21" s="56" t="s">
        <v>105</v>
      </c>
      <c r="E21" s="35">
        <v>18</v>
      </c>
      <c r="F21" s="36">
        <f t="shared" si="1"/>
        <v>44334</v>
      </c>
      <c r="G21" s="38"/>
      <c r="H21" s="35">
        <v>18</v>
      </c>
      <c r="I21" s="36">
        <f t="shared" si="2"/>
        <v>44365</v>
      </c>
      <c r="J21" s="63" t="s">
        <v>115</v>
      </c>
      <c r="K21" s="32">
        <v>18</v>
      </c>
      <c r="L21" s="33">
        <f t="shared" si="3"/>
        <v>44395</v>
      </c>
      <c r="M21" s="60" t="s">
        <v>116</v>
      </c>
      <c r="N21" s="29">
        <v>18</v>
      </c>
      <c r="O21" s="30">
        <f t="shared" si="4"/>
        <v>44426</v>
      </c>
      <c r="P21" s="52" t="s">
        <v>48</v>
      </c>
      <c r="Q21" s="32">
        <v>18</v>
      </c>
      <c r="R21" s="33">
        <f t="shared" si="5"/>
        <v>44457</v>
      </c>
      <c r="S21" s="60"/>
      <c r="T21" s="35">
        <v>18</v>
      </c>
      <c r="U21" s="36">
        <f t="shared" si="6"/>
        <v>44487</v>
      </c>
      <c r="V21" s="51"/>
      <c r="W21" s="35">
        <v>18</v>
      </c>
      <c r="X21" s="36">
        <f t="shared" si="7"/>
        <v>44518</v>
      </c>
      <c r="Y21" s="38" t="s">
        <v>117</v>
      </c>
      <c r="Z21" s="32">
        <v>18</v>
      </c>
      <c r="AA21" s="33">
        <f t="shared" si="8"/>
        <v>44548</v>
      </c>
      <c r="AB21" s="46"/>
      <c r="AC21" s="35">
        <v>18</v>
      </c>
      <c r="AD21" s="36">
        <f t="shared" si="9"/>
        <v>44579</v>
      </c>
      <c r="AE21" s="63"/>
      <c r="AF21" s="35">
        <v>18</v>
      </c>
      <c r="AG21" s="36">
        <f t="shared" si="10"/>
        <v>44610</v>
      </c>
      <c r="AH21" s="68" t="s">
        <v>118</v>
      </c>
      <c r="AI21" s="35">
        <v>18</v>
      </c>
      <c r="AJ21" s="36">
        <f t="shared" si="11"/>
        <v>44638</v>
      </c>
      <c r="AK21" s="38" t="s">
        <v>119</v>
      </c>
    </row>
    <row r="22" spans="2:37" ht="29.25" customHeight="1">
      <c r="B22" s="35">
        <v>19</v>
      </c>
      <c r="C22" s="36">
        <f t="shared" si="0"/>
        <v>44305</v>
      </c>
      <c r="D22" s="38" t="s">
        <v>120</v>
      </c>
      <c r="E22" s="35">
        <v>19</v>
      </c>
      <c r="F22" s="36">
        <f t="shared" si="1"/>
        <v>44335</v>
      </c>
      <c r="G22" s="38" t="s">
        <v>121</v>
      </c>
      <c r="H22" s="32">
        <v>19</v>
      </c>
      <c r="I22" s="33">
        <f t="shared" si="2"/>
        <v>44366</v>
      </c>
      <c r="J22" s="83" t="s">
        <v>120</v>
      </c>
      <c r="K22" s="180">
        <v>19</v>
      </c>
      <c r="L22" s="181">
        <f t="shared" si="3"/>
        <v>44396</v>
      </c>
      <c r="M22" s="182"/>
      <c r="N22" s="29">
        <v>19</v>
      </c>
      <c r="O22" s="30">
        <f t="shared" si="4"/>
        <v>44427</v>
      </c>
      <c r="P22" s="52" t="s">
        <v>123</v>
      </c>
      <c r="Q22" s="32">
        <v>19</v>
      </c>
      <c r="R22" s="33">
        <f t="shared" si="5"/>
        <v>44458</v>
      </c>
      <c r="S22" s="53" t="s">
        <v>124</v>
      </c>
      <c r="T22" s="35">
        <v>19</v>
      </c>
      <c r="U22" s="36">
        <f t="shared" si="6"/>
        <v>44488</v>
      </c>
      <c r="V22" s="62" t="s">
        <v>125</v>
      </c>
      <c r="W22" s="35">
        <v>19</v>
      </c>
      <c r="X22" s="36">
        <f t="shared" si="7"/>
        <v>44519</v>
      </c>
      <c r="Y22" s="82" t="s">
        <v>126</v>
      </c>
      <c r="Z22" s="32">
        <v>19</v>
      </c>
      <c r="AA22" s="33">
        <f t="shared" si="8"/>
        <v>44549</v>
      </c>
      <c r="AB22" s="56" t="s">
        <v>127</v>
      </c>
      <c r="AC22" s="35">
        <v>19</v>
      </c>
      <c r="AD22" s="36">
        <f t="shared" si="9"/>
        <v>44580</v>
      </c>
      <c r="AE22" s="44" t="s">
        <v>263</v>
      </c>
      <c r="AF22" s="32">
        <v>19</v>
      </c>
      <c r="AG22" s="33">
        <f t="shared" si="10"/>
        <v>44611</v>
      </c>
      <c r="AH22" s="59" t="s">
        <v>129</v>
      </c>
      <c r="AI22" s="32">
        <v>19</v>
      </c>
      <c r="AJ22" s="33">
        <f t="shared" si="11"/>
        <v>44639</v>
      </c>
      <c r="AK22" s="56" t="s">
        <v>120</v>
      </c>
    </row>
    <row r="23" spans="2:37" ht="29.25" customHeight="1">
      <c r="B23" s="35">
        <v>20</v>
      </c>
      <c r="C23" s="36">
        <f t="shared" si="0"/>
        <v>44306</v>
      </c>
      <c r="D23" s="42" t="s">
        <v>130</v>
      </c>
      <c r="E23" s="35">
        <v>20</v>
      </c>
      <c r="F23" s="36">
        <f t="shared" si="1"/>
        <v>44336</v>
      </c>
      <c r="G23" s="42" t="s">
        <v>131</v>
      </c>
      <c r="H23" s="32">
        <v>20</v>
      </c>
      <c r="I23" s="33">
        <f t="shared" si="2"/>
        <v>44367</v>
      </c>
      <c r="J23" s="45" t="s">
        <v>132</v>
      </c>
      <c r="K23" s="35">
        <v>20</v>
      </c>
      <c r="L23" s="36">
        <f t="shared" si="3"/>
        <v>44397</v>
      </c>
      <c r="M23" s="63" t="s">
        <v>133</v>
      </c>
      <c r="N23" s="69">
        <v>20</v>
      </c>
      <c r="O23" s="70">
        <f t="shared" si="4"/>
        <v>44428</v>
      </c>
      <c r="P23" s="86" t="s">
        <v>134</v>
      </c>
      <c r="Q23" s="32">
        <v>20</v>
      </c>
      <c r="R23" s="33">
        <f t="shared" si="5"/>
        <v>44459</v>
      </c>
      <c r="S23" s="34" t="s">
        <v>135</v>
      </c>
      <c r="T23" s="35">
        <v>20</v>
      </c>
      <c r="U23" s="36">
        <f t="shared" si="6"/>
        <v>44489</v>
      </c>
      <c r="V23" s="82" t="s">
        <v>136</v>
      </c>
      <c r="W23" s="32">
        <v>20</v>
      </c>
      <c r="X23" s="33">
        <f t="shared" si="7"/>
        <v>44520</v>
      </c>
      <c r="Y23" s="58" t="s">
        <v>105</v>
      </c>
      <c r="Z23" s="35">
        <v>20</v>
      </c>
      <c r="AA23" s="36">
        <f t="shared" si="8"/>
        <v>44550</v>
      </c>
      <c r="AB23" s="51"/>
      <c r="AC23" s="35">
        <v>20</v>
      </c>
      <c r="AD23" s="36">
        <f t="shared" si="9"/>
        <v>44581</v>
      </c>
      <c r="AE23" s="38" t="s">
        <v>63</v>
      </c>
      <c r="AF23" s="32">
        <v>20</v>
      </c>
      <c r="AG23" s="33">
        <f t="shared" si="10"/>
        <v>44612</v>
      </c>
      <c r="AH23" s="56" t="s">
        <v>105</v>
      </c>
      <c r="AI23" s="32">
        <v>20</v>
      </c>
      <c r="AJ23" s="33">
        <f t="shared" si="11"/>
        <v>44640</v>
      </c>
      <c r="AK23" s="56" t="s">
        <v>105</v>
      </c>
    </row>
    <row r="24" spans="2:37" ht="29.25" customHeight="1">
      <c r="B24" s="35">
        <v>21</v>
      </c>
      <c r="C24" s="36">
        <f t="shared" si="0"/>
        <v>44307</v>
      </c>
      <c r="D24" s="42" t="s">
        <v>137</v>
      </c>
      <c r="E24" s="35">
        <v>21</v>
      </c>
      <c r="F24" s="36">
        <f t="shared" si="1"/>
        <v>44337</v>
      </c>
      <c r="G24" s="42" t="s">
        <v>138</v>
      </c>
      <c r="H24" s="35">
        <v>21</v>
      </c>
      <c r="I24" s="36">
        <f t="shared" si="2"/>
        <v>44368</v>
      </c>
      <c r="J24" s="61"/>
      <c r="K24" s="29">
        <v>21</v>
      </c>
      <c r="L24" s="30">
        <f t="shared" si="3"/>
        <v>44398</v>
      </c>
      <c r="M24" s="74"/>
      <c r="N24" s="32">
        <v>21</v>
      </c>
      <c r="O24" s="33">
        <f t="shared" si="4"/>
        <v>44429</v>
      </c>
      <c r="P24" s="56"/>
      <c r="Q24" s="35">
        <v>21</v>
      </c>
      <c r="R24" s="36">
        <f t="shared" si="5"/>
        <v>44460</v>
      </c>
      <c r="S24" s="63" t="s">
        <v>140</v>
      </c>
      <c r="T24" s="35">
        <v>21</v>
      </c>
      <c r="U24" s="36">
        <f t="shared" si="6"/>
        <v>44490</v>
      </c>
      <c r="V24" s="51" t="s">
        <v>141</v>
      </c>
      <c r="W24" s="32">
        <v>21</v>
      </c>
      <c r="X24" s="33">
        <f t="shared" si="7"/>
        <v>44521</v>
      </c>
      <c r="Y24" s="46"/>
      <c r="Z24" s="35">
        <v>21</v>
      </c>
      <c r="AA24" s="36">
        <f t="shared" si="8"/>
        <v>44551</v>
      </c>
      <c r="AB24" s="73" t="s">
        <v>89</v>
      </c>
      <c r="AC24" s="35">
        <v>21</v>
      </c>
      <c r="AD24" s="36">
        <f t="shared" si="9"/>
        <v>44582</v>
      </c>
      <c r="AE24" s="42" t="s">
        <v>142</v>
      </c>
      <c r="AF24" s="35">
        <v>21</v>
      </c>
      <c r="AG24" s="36">
        <f t="shared" si="10"/>
        <v>44613</v>
      </c>
      <c r="AH24" s="73" t="s">
        <v>143</v>
      </c>
      <c r="AI24" s="32">
        <v>21</v>
      </c>
      <c r="AJ24" s="33">
        <f t="shared" si="11"/>
        <v>44641</v>
      </c>
      <c r="AK24" s="34" t="s">
        <v>144</v>
      </c>
    </row>
    <row r="25" spans="2:37" ht="29.25" customHeight="1">
      <c r="B25" s="35">
        <v>22</v>
      </c>
      <c r="C25" s="36">
        <f t="shared" si="0"/>
        <v>44308</v>
      </c>
      <c r="D25" s="51" t="s">
        <v>63</v>
      </c>
      <c r="E25" s="32">
        <v>22</v>
      </c>
      <c r="F25" s="33">
        <f t="shared" si="1"/>
        <v>44338</v>
      </c>
      <c r="G25" s="56"/>
      <c r="H25" s="35">
        <v>22</v>
      </c>
      <c r="I25" s="36">
        <f t="shared" si="2"/>
        <v>44369</v>
      </c>
      <c r="J25" s="87"/>
      <c r="K25" s="32">
        <v>22</v>
      </c>
      <c r="L25" s="33">
        <f t="shared" si="3"/>
        <v>44399</v>
      </c>
      <c r="M25" s="34" t="s">
        <v>274</v>
      </c>
      <c r="N25" s="32">
        <v>22</v>
      </c>
      <c r="O25" s="33">
        <f t="shared" si="4"/>
        <v>44430</v>
      </c>
      <c r="P25" s="43"/>
      <c r="Q25" s="35">
        <v>22</v>
      </c>
      <c r="R25" s="36">
        <f t="shared" si="5"/>
        <v>44461</v>
      </c>
      <c r="S25" s="37" t="s">
        <v>145</v>
      </c>
      <c r="T25" s="35">
        <v>22</v>
      </c>
      <c r="U25" s="36">
        <f t="shared" si="6"/>
        <v>44491</v>
      </c>
      <c r="V25" s="88" t="s">
        <v>146</v>
      </c>
      <c r="W25" s="35">
        <v>22</v>
      </c>
      <c r="X25" s="36">
        <f t="shared" si="7"/>
        <v>44522</v>
      </c>
      <c r="Y25" s="37"/>
      <c r="Z25" s="35">
        <v>22</v>
      </c>
      <c r="AA25" s="36">
        <f t="shared" si="8"/>
        <v>44552</v>
      </c>
      <c r="AB25" s="73" t="s">
        <v>298</v>
      </c>
      <c r="AC25" s="32">
        <v>22</v>
      </c>
      <c r="AD25" s="33">
        <f t="shared" si="9"/>
        <v>44583</v>
      </c>
      <c r="AE25" s="59"/>
      <c r="AF25" s="35">
        <v>22</v>
      </c>
      <c r="AG25" s="36">
        <f t="shared" si="10"/>
        <v>44614</v>
      </c>
      <c r="AH25" s="37" t="s">
        <v>264</v>
      </c>
      <c r="AI25" s="35">
        <v>22</v>
      </c>
      <c r="AJ25" s="36">
        <f t="shared" si="11"/>
        <v>44642</v>
      </c>
      <c r="AK25" s="37"/>
    </row>
    <row r="26" spans="2:37" ht="29.25" customHeight="1">
      <c r="B26" s="35">
        <v>23</v>
      </c>
      <c r="C26" s="36">
        <f t="shared" si="0"/>
        <v>44309</v>
      </c>
      <c r="D26" s="51" t="s">
        <v>149</v>
      </c>
      <c r="E26" s="32">
        <v>23</v>
      </c>
      <c r="F26" s="33">
        <f t="shared" si="1"/>
        <v>44339</v>
      </c>
      <c r="G26" s="34"/>
      <c r="H26" s="35">
        <v>23</v>
      </c>
      <c r="I26" s="36">
        <f t="shared" si="2"/>
        <v>44370</v>
      </c>
      <c r="J26" s="66" t="s">
        <v>150</v>
      </c>
      <c r="K26" s="32">
        <v>23</v>
      </c>
      <c r="L26" s="33">
        <f t="shared" si="3"/>
        <v>44400</v>
      </c>
      <c r="M26" s="34" t="s">
        <v>275</v>
      </c>
      <c r="N26" s="29">
        <v>23</v>
      </c>
      <c r="O26" s="30">
        <f t="shared" si="4"/>
        <v>44431</v>
      </c>
      <c r="P26" s="49"/>
      <c r="Q26" s="32">
        <v>23</v>
      </c>
      <c r="R26" s="33">
        <f t="shared" si="5"/>
        <v>44462</v>
      </c>
      <c r="S26" s="43" t="s">
        <v>151</v>
      </c>
      <c r="T26" s="32">
        <v>23</v>
      </c>
      <c r="U26" s="33">
        <f t="shared" si="6"/>
        <v>44492</v>
      </c>
      <c r="V26" s="59"/>
      <c r="W26" s="32">
        <v>23</v>
      </c>
      <c r="X26" s="33">
        <f t="shared" si="7"/>
        <v>44523</v>
      </c>
      <c r="Y26" s="34" t="s">
        <v>152</v>
      </c>
      <c r="Z26" s="35">
        <v>23</v>
      </c>
      <c r="AA26" s="36">
        <f t="shared" si="8"/>
        <v>44553</v>
      </c>
      <c r="AB26" s="73"/>
      <c r="AC26" s="32">
        <v>23</v>
      </c>
      <c r="AD26" s="33">
        <f t="shared" si="9"/>
        <v>44584</v>
      </c>
      <c r="AE26" s="43"/>
      <c r="AF26" s="32">
        <v>23</v>
      </c>
      <c r="AG26" s="33">
        <f t="shared" si="10"/>
        <v>44615</v>
      </c>
      <c r="AH26" s="43" t="s">
        <v>153</v>
      </c>
      <c r="AI26" s="35">
        <v>23</v>
      </c>
      <c r="AJ26" s="36">
        <f t="shared" si="11"/>
        <v>44643</v>
      </c>
      <c r="AK26" s="73" t="s">
        <v>295</v>
      </c>
    </row>
    <row r="27" spans="2:37" ht="29.25" customHeight="1">
      <c r="B27" s="32">
        <v>24</v>
      </c>
      <c r="C27" s="33">
        <f t="shared" si="0"/>
        <v>44310</v>
      </c>
      <c r="D27" s="89"/>
      <c r="E27" s="35">
        <v>24</v>
      </c>
      <c r="F27" s="36">
        <f t="shared" si="1"/>
        <v>44340</v>
      </c>
      <c r="G27" s="72" t="s">
        <v>270</v>
      </c>
      <c r="H27" s="35">
        <v>24</v>
      </c>
      <c r="I27" s="36">
        <f t="shared" si="2"/>
        <v>44371</v>
      </c>
      <c r="J27" s="62" t="s">
        <v>155</v>
      </c>
      <c r="K27" s="32">
        <v>24</v>
      </c>
      <c r="L27" s="33">
        <f t="shared" si="3"/>
        <v>44401</v>
      </c>
      <c r="M27" s="46" t="s">
        <v>156</v>
      </c>
      <c r="N27" s="29">
        <v>24</v>
      </c>
      <c r="O27" s="30">
        <f t="shared" si="4"/>
        <v>44432</v>
      </c>
      <c r="P27" s="90"/>
      <c r="Q27" s="29">
        <v>24</v>
      </c>
      <c r="R27" s="30">
        <f t="shared" si="5"/>
        <v>44463</v>
      </c>
      <c r="S27" s="91" t="s">
        <v>157</v>
      </c>
      <c r="T27" s="32">
        <v>24</v>
      </c>
      <c r="U27" s="33">
        <f t="shared" si="6"/>
        <v>44493</v>
      </c>
      <c r="V27" s="34"/>
      <c r="W27" s="35">
        <v>24</v>
      </c>
      <c r="X27" s="36">
        <f t="shared" si="7"/>
        <v>44524</v>
      </c>
      <c r="Y27" s="42" t="s">
        <v>158</v>
      </c>
      <c r="Z27" s="35">
        <v>24</v>
      </c>
      <c r="AA27" s="36">
        <f t="shared" si="8"/>
        <v>44554</v>
      </c>
      <c r="AB27" s="63" t="s">
        <v>159</v>
      </c>
      <c r="AC27" s="35">
        <v>24</v>
      </c>
      <c r="AD27" s="36">
        <f t="shared" si="9"/>
        <v>44585</v>
      </c>
      <c r="AE27" s="79"/>
      <c r="AF27" s="35">
        <v>24</v>
      </c>
      <c r="AG27" s="36">
        <f t="shared" si="10"/>
        <v>44616</v>
      </c>
      <c r="AH27" s="87" t="s">
        <v>63</v>
      </c>
      <c r="AI27" s="35">
        <v>24</v>
      </c>
      <c r="AJ27" s="36">
        <f t="shared" si="11"/>
        <v>44644</v>
      </c>
      <c r="AK27" s="37" t="s">
        <v>160</v>
      </c>
    </row>
    <row r="28" spans="2:37" ht="29.25" customHeight="1">
      <c r="B28" s="32">
        <v>25</v>
      </c>
      <c r="C28" s="33">
        <f t="shared" si="0"/>
        <v>44311</v>
      </c>
      <c r="D28" s="34"/>
      <c r="E28" s="35">
        <v>25</v>
      </c>
      <c r="F28" s="36">
        <f t="shared" si="1"/>
        <v>44341</v>
      </c>
      <c r="G28" s="72" t="s">
        <v>271</v>
      </c>
      <c r="H28" s="29">
        <v>25</v>
      </c>
      <c r="I28" s="30">
        <f t="shared" si="2"/>
        <v>44372</v>
      </c>
      <c r="J28" s="64" t="s">
        <v>161</v>
      </c>
      <c r="K28" s="32">
        <v>25</v>
      </c>
      <c r="L28" s="33">
        <f t="shared" si="3"/>
        <v>44402</v>
      </c>
      <c r="M28" s="46" t="s">
        <v>156</v>
      </c>
      <c r="N28" s="29">
        <v>25</v>
      </c>
      <c r="O28" s="30">
        <f t="shared" si="4"/>
        <v>44433</v>
      </c>
      <c r="P28" s="90"/>
      <c r="Q28" s="32">
        <v>25</v>
      </c>
      <c r="R28" s="33">
        <f t="shared" si="5"/>
        <v>44464</v>
      </c>
      <c r="S28" s="46"/>
      <c r="T28" s="35">
        <v>25</v>
      </c>
      <c r="U28" s="36">
        <f t="shared" si="6"/>
        <v>44494</v>
      </c>
      <c r="V28" s="37" t="s">
        <v>162</v>
      </c>
      <c r="W28" s="35">
        <v>25</v>
      </c>
      <c r="X28" s="36">
        <f t="shared" si="7"/>
        <v>44525</v>
      </c>
      <c r="Y28" s="51" t="s">
        <v>63</v>
      </c>
      <c r="Z28" s="32">
        <v>25</v>
      </c>
      <c r="AA28" s="33">
        <f t="shared" si="8"/>
        <v>44555</v>
      </c>
      <c r="AB28" s="60"/>
      <c r="AC28" s="35">
        <v>25</v>
      </c>
      <c r="AD28" s="36">
        <f t="shared" si="9"/>
        <v>44586</v>
      </c>
      <c r="AE28" s="79"/>
      <c r="AF28" s="35">
        <v>25</v>
      </c>
      <c r="AG28" s="36">
        <f t="shared" si="10"/>
        <v>44617</v>
      </c>
      <c r="AH28" s="73" t="s">
        <v>163</v>
      </c>
      <c r="AI28" s="29">
        <v>25</v>
      </c>
      <c r="AJ28" s="30">
        <f t="shared" si="11"/>
        <v>44645</v>
      </c>
      <c r="AK28" s="92" t="s">
        <v>164</v>
      </c>
    </row>
    <row r="29" spans="2:37" ht="29.25" customHeight="1">
      <c r="B29" s="35">
        <v>26</v>
      </c>
      <c r="C29" s="36">
        <f t="shared" si="0"/>
        <v>44312</v>
      </c>
      <c r="D29" s="38"/>
      <c r="E29" s="35">
        <v>26</v>
      </c>
      <c r="F29" s="36">
        <f t="shared" si="1"/>
        <v>44342</v>
      </c>
      <c r="G29" s="42" t="s">
        <v>165</v>
      </c>
      <c r="H29" s="32">
        <v>26</v>
      </c>
      <c r="I29" s="33">
        <f t="shared" si="2"/>
        <v>44373</v>
      </c>
      <c r="J29" s="75"/>
      <c r="K29" s="29">
        <v>26</v>
      </c>
      <c r="L29" s="30">
        <f t="shared" si="3"/>
        <v>44403</v>
      </c>
      <c r="M29" s="91" t="s">
        <v>156</v>
      </c>
      <c r="N29" s="29">
        <v>26</v>
      </c>
      <c r="O29" s="30">
        <f t="shared" si="4"/>
        <v>44434</v>
      </c>
      <c r="P29" s="91"/>
      <c r="Q29" s="32">
        <v>26</v>
      </c>
      <c r="R29" s="33">
        <f t="shared" si="5"/>
        <v>44465</v>
      </c>
      <c r="S29" s="53"/>
      <c r="T29" s="35">
        <v>26</v>
      </c>
      <c r="U29" s="36">
        <f t="shared" si="6"/>
        <v>44495</v>
      </c>
      <c r="V29" s="37" t="s">
        <v>162</v>
      </c>
      <c r="W29" s="35">
        <v>26</v>
      </c>
      <c r="X29" s="36">
        <f t="shared" si="7"/>
        <v>44526</v>
      </c>
      <c r="Y29" s="37" t="s">
        <v>166</v>
      </c>
      <c r="Z29" s="32">
        <v>26</v>
      </c>
      <c r="AA29" s="33">
        <f t="shared" si="8"/>
        <v>44556</v>
      </c>
      <c r="AB29" s="43"/>
      <c r="AC29" s="35">
        <v>26</v>
      </c>
      <c r="AD29" s="36">
        <f t="shared" si="9"/>
        <v>44587</v>
      </c>
      <c r="AE29" s="42" t="s">
        <v>167</v>
      </c>
      <c r="AF29" s="32">
        <v>26</v>
      </c>
      <c r="AG29" s="33">
        <f t="shared" si="10"/>
        <v>44618</v>
      </c>
      <c r="AH29" s="46"/>
      <c r="AI29" s="32">
        <v>26</v>
      </c>
      <c r="AJ29" s="33">
        <f t="shared" si="11"/>
        <v>44646</v>
      </c>
      <c r="AK29" s="45"/>
    </row>
    <row r="30" spans="2:37" ht="29.25" customHeight="1">
      <c r="B30" s="35">
        <v>27</v>
      </c>
      <c r="C30" s="36">
        <f t="shared" si="0"/>
        <v>44313</v>
      </c>
      <c r="D30" s="38" t="s">
        <v>168</v>
      </c>
      <c r="E30" s="35">
        <v>27</v>
      </c>
      <c r="F30" s="36">
        <f t="shared" si="1"/>
        <v>44343</v>
      </c>
      <c r="G30" s="38" t="s">
        <v>169</v>
      </c>
      <c r="H30" s="32">
        <v>27</v>
      </c>
      <c r="I30" s="33">
        <f t="shared" si="2"/>
        <v>44374</v>
      </c>
      <c r="J30" s="43"/>
      <c r="K30" s="29">
        <v>27</v>
      </c>
      <c r="L30" s="30">
        <f t="shared" si="3"/>
        <v>44404</v>
      </c>
      <c r="M30" s="74" t="s">
        <v>139</v>
      </c>
      <c r="N30" s="29">
        <v>27</v>
      </c>
      <c r="O30" s="30">
        <f t="shared" si="4"/>
        <v>44435</v>
      </c>
      <c r="P30" s="91"/>
      <c r="Q30" s="35">
        <v>27</v>
      </c>
      <c r="R30" s="36">
        <f t="shared" si="5"/>
        <v>44466</v>
      </c>
      <c r="S30" s="37"/>
      <c r="T30" s="35">
        <v>27</v>
      </c>
      <c r="U30" s="36">
        <f t="shared" si="6"/>
        <v>44496</v>
      </c>
      <c r="V30" s="82" t="s">
        <v>170</v>
      </c>
      <c r="W30" s="32">
        <v>27</v>
      </c>
      <c r="X30" s="33">
        <f t="shared" si="7"/>
        <v>44527</v>
      </c>
      <c r="Y30" s="46"/>
      <c r="Z30" s="29">
        <v>27</v>
      </c>
      <c r="AA30" s="30">
        <f t="shared" si="8"/>
        <v>44557</v>
      </c>
      <c r="AB30" s="49"/>
      <c r="AC30" s="35">
        <v>27</v>
      </c>
      <c r="AD30" s="36">
        <f t="shared" si="9"/>
        <v>44588</v>
      </c>
      <c r="AE30" s="38" t="s">
        <v>40</v>
      </c>
      <c r="AF30" s="32">
        <v>27</v>
      </c>
      <c r="AG30" s="33">
        <f t="shared" si="10"/>
        <v>44619</v>
      </c>
      <c r="AH30" s="34"/>
      <c r="AI30" s="32">
        <v>27</v>
      </c>
      <c r="AJ30" s="33">
        <f t="shared" si="11"/>
        <v>44647</v>
      </c>
      <c r="AK30" s="45"/>
    </row>
    <row r="31" spans="2:37" ht="29.25" customHeight="1">
      <c r="B31" s="35">
        <v>28</v>
      </c>
      <c r="C31" s="36">
        <f t="shared" si="0"/>
        <v>44314</v>
      </c>
      <c r="D31" s="38"/>
      <c r="E31" s="35">
        <v>28</v>
      </c>
      <c r="F31" s="36">
        <f t="shared" si="1"/>
        <v>44344</v>
      </c>
      <c r="G31" s="183" t="s">
        <v>272</v>
      </c>
      <c r="H31" s="35">
        <v>28</v>
      </c>
      <c r="I31" s="36">
        <f t="shared" si="2"/>
        <v>44375</v>
      </c>
      <c r="J31" s="93"/>
      <c r="K31" s="29">
        <v>28</v>
      </c>
      <c r="L31" s="30">
        <f t="shared" si="3"/>
        <v>44405</v>
      </c>
      <c r="M31" s="52" t="s">
        <v>276</v>
      </c>
      <c r="N31" s="32">
        <v>28</v>
      </c>
      <c r="O31" s="33">
        <f t="shared" si="4"/>
        <v>44436</v>
      </c>
      <c r="P31" s="46"/>
      <c r="Q31" s="35">
        <v>28</v>
      </c>
      <c r="R31" s="36">
        <f t="shared" si="5"/>
        <v>44467</v>
      </c>
      <c r="S31" s="42"/>
      <c r="T31" s="35">
        <v>28</v>
      </c>
      <c r="U31" s="36">
        <f t="shared" si="6"/>
        <v>44497</v>
      </c>
      <c r="V31" s="94" t="s">
        <v>172</v>
      </c>
      <c r="W31" s="32">
        <v>28</v>
      </c>
      <c r="X31" s="33">
        <f t="shared" si="7"/>
        <v>44528</v>
      </c>
      <c r="Y31" s="53"/>
      <c r="Z31" s="29">
        <v>28</v>
      </c>
      <c r="AA31" s="30">
        <f t="shared" si="8"/>
        <v>44558</v>
      </c>
      <c r="AB31" s="64"/>
      <c r="AC31" s="35">
        <v>28</v>
      </c>
      <c r="AD31" s="36">
        <f t="shared" si="9"/>
        <v>44589</v>
      </c>
      <c r="AE31" s="42" t="s">
        <v>173</v>
      </c>
      <c r="AF31" s="35">
        <v>28</v>
      </c>
      <c r="AG31" s="36">
        <f t="shared" si="10"/>
        <v>44620</v>
      </c>
      <c r="AH31" s="79"/>
      <c r="AI31" s="29">
        <v>28</v>
      </c>
      <c r="AJ31" s="30">
        <f t="shared" si="11"/>
        <v>44648</v>
      </c>
      <c r="AK31" s="49"/>
    </row>
    <row r="32" spans="2:37" ht="29.25" customHeight="1">
      <c r="B32" s="54">
        <v>29</v>
      </c>
      <c r="C32" s="33">
        <f t="shared" si="0"/>
        <v>44315</v>
      </c>
      <c r="D32" s="34" t="s">
        <v>174</v>
      </c>
      <c r="E32" s="32">
        <v>29</v>
      </c>
      <c r="F32" s="33">
        <f t="shared" si="1"/>
        <v>44345</v>
      </c>
      <c r="G32" s="46"/>
      <c r="H32" s="35">
        <v>29</v>
      </c>
      <c r="I32" s="36">
        <f t="shared" si="2"/>
        <v>44376</v>
      </c>
      <c r="J32" s="38" t="s">
        <v>175</v>
      </c>
      <c r="K32" s="29">
        <v>29</v>
      </c>
      <c r="L32" s="30">
        <f t="shared" si="3"/>
        <v>44406</v>
      </c>
      <c r="M32" s="52" t="s">
        <v>53</v>
      </c>
      <c r="N32" s="32">
        <v>29</v>
      </c>
      <c r="O32" s="33">
        <f t="shared" si="4"/>
        <v>44437</v>
      </c>
      <c r="P32" s="84"/>
      <c r="Q32" s="35">
        <v>29</v>
      </c>
      <c r="R32" s="36">
        <f t="shared" si="5"/>
        <v>44468</v>
      </c>
      <c r="S32" s="37" t="s">
        <v>89</v>
      </c>
      <c r="T32" s="35">
        <v>29</v>
      </c>
      <c r="U32" s="36">
        <f t="shared" si="6"/>
        <v>44498</v>
      </c>
      <c r="V32" s="37" t="s">
        <v>89</v>
      </c>
      <c r="W32" s="35">
        <v>29</v>
      </c>
      <c r="X32" s="36">
        <f t="shared" si="7"/>
        <v>44529</v>
      </c>
      <c r="Y32" s="37" t="s">
        <v>89</v>
      </c>
      <c r="Z32" s="29">
        <v>29</v>
      </c>
      <c r="AA32" s="30">
        <f t="shared" si="8"/>
        <v>44559</v>
      </c>
      <c r="AB32" s="64" t="s">
        <v>176</v>
      </c>
      <c r="AC32" s="32">
        <v>29</v>
      </c>
      <c r="AD32" s="33">
        <f t="shared" si="9"/>
        <v>44590</v>
      </c>
      <c r="AE32" s="59"/>
      <c r="AF32" s="35"/>
      <c r="AG32" s="36"/>
      <c r="AH32" s="79"/>
      <c r="AI32" s="29">
        <v>29</v>
      </c>
      <c r="AJ32" s="30">
        <f t="shared" si="11"/>
        <v>44649</v>
      </c>
      <c r="AK32" s="49"/>
    </row>
    <row r="33" spans="2:37" ht="29.25" customHeight="1">
      <c r="B33" s="35">
        <v>30</v>
      </c>
      <c r="C33" s="23">
        <f t="shared" si="0"/>
        <v>44316</v>
      </c>
      <c r="D33" s="37" t="s">
        <v>177</v>
      </c>
      <c r="E33" s="32">
        <v>30</v>
      </c>
      <c r="F33" s="20">
        <f t="shared" si="1"/>
        <v>44346</v>
      </c>
      <c r="G33" s="53"/>
      <c r="H33" s="35">
        <v>30</v>
      </c>
      <c r="I33" s="23">
        <f t="shared" si="2"/>
        <v>44377</v>
      </c>
      <c r="J33" s="73" t="s">
        <v>89</v>
      </c>
      <c r="K33" s="29">
        <v>30</v>
      </c>
      <c r="L33" s="17">
        <f t="shared" si="3"/>
        <v>44407</v>
      </c>
      <c r="M33" s="52"/>
      <c r="N33" s="29">
        <v>30</v>
      </c>
      <c r="O33" s="17">
        <f t="shared" si="4"/>
        <v>44438</v>
      </c>
      <c r="P33" s="49"/>
      <c r="Q33" s="35">
        <v>30</v>
      </c>
      <c r="R33" s="23">
        <f t="shared" si="5"/>
        <v>44469</v>
      </c>
      <c r="S33" s="37" t="s">
        <v>178</v>
      </c>
      <c r="T33" s="32">
        <v>30</v>
      </c>
      <c r="U33" s="20">
        <f t="shared" si="6"/>
        <v>44499</v>
      </c>
      <c r="V33" s="46"/>
      <c r="W33" s="35">
        <v>30</v>
      </c>
      <c r="X33" s="23">
        <f t="shared" si="7"/>
        <v>44530</v>
      </c>
      <c r="Y33" s="37" t="s">
        <v>179</v>
      </c>
      <c r="Z33" s="29">
        <v>30</v>
      </c>
      <c r="AA33" s="17">
        <f t="shared" si="8"/>
        <v>44560</v>
      </c>
      <c r="AB33" s="64" t="s">
        <v>176</v>
      </c>
      <c r="AC33" s="32">
        <v>30</v>
      </c>
      <c r="AD33" s="20">
        <f t="shared" si="9"/>
        <v>44591</v>
      </c>
      <c r="AE33" s="45"/>
      <c r="AF33" s="35"/>
      <c r="AG33" s="23"/>
      <c r="AH33" s="62"/>
      <c r="AI33" s="29">
        <v>30</v>
      </c>
      <c r="AJ33" s="17">
        <f t="shared" si="11"/>
        <v>44650</v>
      </c>
      <c r="AK33" s="47"/>
    </row>
    <row r="34" spans="2:37" ht="29.25" customHeight="1" thickBot="1">
      <c r="B34" s="96"/>
      <c r="C34" s="97"/>
      <c r="D34" s="98"/>
      <c r="E34" s="96">
        <v>31</v>
      </c>
      <c r="F34" s="97">
        <f t="shared" si="1"/>
        <v>44347</v>
      </c>
      <c r="G34" s="184" t="s">
        <v>273</v>
      </c>
      <c r="H34" s="96"/>
      <c r="I34" s="97"/>
      <c r="J34" s="100"/>
      <c r="K34" s="101">
        <v>31</v>
      </c>
      <c r="L34" s="102">
        <f t="shared" si="3"/>
        <v>44408</v>
      </c>
      <c r="M34" s="103"/>
      <c r="N34" s="185">
        <v>31</v>
      </c>
      <c r="O34" s="186">
        <f t="shared" si="4"/>
        <v>44439</v>
      </c>
      <c r="P34" s="187" t="s">
        <v>280</v>
      </c>
      <c r="Q34" s="96"/>
      <c r="R34" s="97"/>
      <c r="S34" s="98"/>
      <c r="T34" s="101">
        <v>31</v>
      </c>
      <c r="U34" s="102">
        <f t="shared" si="6"/>
        <v>44500</v>
      </c>
      <c r="V34" s="107"/>
      <c r="W34" s="96"/>
      <c r="X34" s="97"/>
      <c r="Y34" s="98"/>
      <c r="Z34" s="108">
        <v>31</v>
      </c>
      <c r="AA34" s="109">
        <f t="shared" si="8"/>
        <v>44561</v>
      </c>
      <c r="AB34" s="110" t="s">
        <v>176</v>
      </c>
      <c r="AC34" s="96">
        <v>31</v>
      </c>
      <c r="AD34" s="97">
        <f t="shared" si="9"/>
        <v>44592</v>
      </c>
      <c r="AE34" s="99"/>
      <c r="AF34" s="96"/>
      <c r="AG34" s="97"/>
      <c r="AH34" s="100"/>
      <c r="AI34" s="108">
        <v>31</v>
      </c>
      <c r="AJ34" s="109">
        <f t="shared" si="11"/>
        <v>44651</v>
      </c>
      <c r="AK34" s="111"/>
    </row>
    <row r="35" spans="2:37" ht="15" customHeight="1">
      <c r="B35" s="201" t="s">
        <v>182</v>
      </c>
      <c r="C35" s="202"/>
      <c r="D35" s="112" t="s">
        <v>183</v>
      </c>
      <c r="E35" s="203"/>
      <c r="F35" s="204"/>
      <c r="G35" s="113" t="s">
        <v>184</v>
      </c>
      <c r="H35" s="204"/>
      <c r="I35" s="204"/>
      <c r="J35" s="113" t="s">
        <v>185</v>
      </c>
      <c r="K35" s="201"/>
      <c r="L35" s="202"/>
      <c r="M35" s="113" t="s">
        <v>186</v>
      </c>
      <c r="N35" s="203"/>
      <c r="O35" s="204"/>
      <c r="P35" s="112" t="s">
        <v>187</v>
      </c>
      <c r="Q35" s="114"/>
      <c r="R35" s="191"/>
      <c r="S35" s="113" t="s">
        <v>188</v>
      </c>
      <c r="T35" s="202"/>
      <c r="U35" s="202"/>
      <c r="V35" s="113" t="s">
        <v>188</v>
      </c>
      <c r="W35" s="203"/>
      <c r="X35" s="204"/>
      <c r="Y35" s="113" t="s">
        <v>188</v>
      </c>
      <c r="Z35" s="203"/>
      <c r="AA35" s="204"/>
      <c r="AB35" s="113" t="s">
        <v>184</v>
      </c>
      <c r="AC35" s="201"/>
      <c r="AD35" s="202"/>
      <c r="AE35" s="113" t="s">
        <v>190</v>
      </c>
      <c r="AF35" s="203"/>
      <c r="AG35" s="204"/>
      <c r="AH35" s="113" t="s">
        <v>184</v>
      </c>
      <c r="AI35" s="203"/>
      <c r="AJ35" s="204"/>
      <c r="AK35" s="112" t="s">
        <v>191</v>
      </c>
    </row>
    <row r="36" spans="2:37" ht="15.75" customHeight="1">
      <c r="B36" s="116"/>
      <c r="C36" s="117"/>
      <c r="D36" s="118" t="s">
        <v>192</v>
      </c>
      <c r="E36" s="119"/>
      <c r="F36" s="120"/>
      <c r="G36" s="121" t="s">
        <v>193</v>
      </c>
      <c r="H36" s="122"/>
      <c r="I36" s="120"/>
      <c r="J36" s="123" t="s">
        <v>194</v>
      </c>
      <c r="K36" s="124"/>
      <c r="L36" s="125"/>
      <c r="M36" s="126" t="s">
        <v>195</v>
      </c>
      <c r="N36" s="127"/>
      <c r="O36" s="120"/>
      <c r="P36" s="192"/>
      <c r="Q36" s="119"/>
      <c r="R36" s="120"/>
      <c r="S36" s="121" t="s">
        <v>196</v>
      </c>
      <c r="T36" s="124"/>
      <c r="U36" s="125"/>
      <c r="V36" s="129" t="s">
        <v>197</v>
      </c>
      <c r="W36" s="119"/>
      <c r="X36" s="120"/>
      <c r="Y36" s="123" t="s">
        <v>198</v>
      </c>
      <c r="Z36" s="127"/>
      <c r="AA36" s="120"/>
      <c r="AB36" s="123" t="s">
        <v>199</v>
      </c>
      <c r="AC36" s="124"/>
      <c r="AD36" s="125"/>
      <c r="AE36" s="130" t="s">
        <v>200</v>
      </c>
      <c r="AF36" s="119"/>
      <c r="AG36" s="120"/>
      <c r="AH36" s="123" t="s">
        <v>201</v>
      </c>
      <c r="AI36" s="205" t="s">
        <v>284</v>
      </c>
      <c r="AJ36" s="206"/>
      <c r="AK36" s="207"/>
    </row>
    <row r="37" spans="2:37" ht="15.75" customHeight="1">
      <c r="B37" s="116"/>
      <c r="C37" s="117"/>
      <c r="D37" s="118" t="s">
        <v>203</v>
      </c>
      <c r="E37" s="119"/>
      <c r="F37" s="120"/>
      <c r="G37" s="131" t="s">
        <v>204</v>
      </c>
      <c r="H37" s="122"/>
      <c r="I37" s="120"/>
      <c r="J37" s="126" t="s">
        <v>205</v>
      </c>
      <c r="K37" s="124"/>
      <c r="L37" s="125"/>
      <c r="M37" s="123" t="s">
        <v>206</v>
      </c>
      <c r="N37" s="127"/>
      <c r="O37" s="120"/>
      <c r="P37" s="132" t="s">
        <v>207</v>
      </c>
      <c r="Q37" s="119"/>
      <c r="R37" s="120"/>
      <c r="S37" s="118" t="s">
        <v>208</v>
      </c>
      <c r="T37" s="124"/>
      <c r="U37" s="125"/>
      <c r="V37" s="129" t="s">
        <v>209</v>
      </c>
      <c r="W37" s="119"/>
      <c r="X37" s="120"/>
      <c r="Y37" s="126" t="s">
        <v>210</v>
      </c>
      <c r="Z37" s="127"/>
      <c r="AA37" s="120"/>
      <c r="AB37" s="123" t="s">
        <v>211</v>
      </c>
      <c r="AC37" s="124"/>
      <c r="AD37" s="125"/>
      <c r="AE37" s="123" t="s">
        <v>212</v>
      </c>
      <c r="AF37" s="119"/>
      <c r="AG37" s="120"/>
      <c r="AH37" s="123" t="s">
        <v>213</v>
      </c>
      <c r="AI37" s="205" t="s">
        <v>214</v>
      </c>
      <c r="AJ37" s="206"/>
      <c r="AK37" s="207"/>
    </row>
    <row r="38" spans="2:37" ht="15.75" customHeight="1">
      <c r="B38" s="116"/>
      <c r="C38" s="117"/>
      <c r="D38" s="118" t="s">
        <v>215</v>
      </c>
      <c r="E38" s="119"/>
      <c r="F38" s="120"/>
      <c r="G38" s="118" t="s">
        <v>216</v>
      </c>
      <c r="H38" s="122"/>
      <c r="I38" s="120"/>
      <c r="J38" s="130" t="s">
        <v>217</v>
      </c>
      <c r="K38" s="124"/>
      <c r="L38" s="125"/>
      <c r="M38" s="133" t="s">
        <v>218</v>
      </c>
      <c r="N38" s="127"/>
      <c r="O38" s="120"/>
      <c r="P38" s="121" t="s">
        <v>211</v>
      </c>
      <c r="Q38" s="119"/>
      <c r="R38" s="120"/>
      <c r="S38" s="118" t="s">
        <v>219</v>
      </c>
      <c r="T38" s="124"/>
      <c r="U38" s="125"/>
      <c r="V38" s="129" t="s">
        <v>220</v>
      </c>
      <c r="W38" s="119"/>
      <c r="X38" s="120"/>
      <c r="Y38" s="133" t="s">
        <v>221</v>
      </c>
      <c r="Z38" s="127"/>
      <c r="AA38" s="120"/>
      <c r="AB38" s="126"/>
      <c r="AC38" s="124"/>
      <c r="AD38" s="125"/>
      <c r="AE38" s="123" t="s">
        <v>222</v>
      </c>
      <c r="AF38" s="119"/>
      <c r="AG38" s="120"/>
      <c r="AH38" s="126" t="s">
        <v>223</v>
      </c>
      <c r="AI38" s="208" t="s">
        <v>268</v>
      </c>
      <c r="AJ38" s="209"/>
      <c r="AK38" s="210"/>
    </row>
    <row r="39" spans="2:37" ht="15.75" customHeight="1">
      <c r="B39" s="116"/>
      <c r="C39" s="117"/>
      <c r="D39" s="118" t="s">
        <v>225</v>
      </c>
      <c r="E39" s="119"/>
      <c r="F39" s="120"/>
      <c r="G39" s="118" t="s">
        <v>226</v>
      </c>
      <c r="H39" s="122"/>
      <c r="I39" s="120"/>
      <c r="J39" s="123" t="s">
        <v>227</v>
      </c>
      <c r="K39" s="124"/>
      <c r="L39" s="125"/>
      <c r="M39" s="123" t="s">
        <v>228</v>
      </c>
      <c r="N39" s="127"/>
      <c r="O39" s="120"/>
      <c r="P39" s="118"/>
      <c r="Q39" s="119"/>
      <c r="R39" s="120"/>
      <c r="S39" s="121" t="s">
        <v>211</v>
      </c>
      <c r="T39" s="124"/>
      <c r="U39" s="125"/>
      <c r="V39" s="129" t="s">
        <v>229</v>
      </c>
      <c r="W39" s="119"/>
      <c r="X39" s="120"/>
      <c r="Y39" s="134" t="s">
        <v>230</v>
      </c>
      <c r="Z39" s="127"/>
      <c r="AA39" s="120"/>
      <c r="AB39" s="130"/>
      <c r="AC39" s="124"/>
      <c r="AD39" s="125"/>
      <c r="AE39" s="126" t="s">
        <v>238</v>
      </c>
      <c r="AF39" s="119"/>
      <c r="AG39" s="120"/>
      <c r="AH39" s="126" t="s">
        <v>232</v>
      </c>
      <c r="AI39" s="208"/>
      <c r="AJ39" s="209"/>
      <c r="AK39" s="210"/>
    </row>
    <row r="40" spans="2:37" ht="15.75" customHeight="1">
      <c r="B40" s="116"/>
      <c r="C40" s="117"/>
      <c r="D40" s="118" t="s">
        <v>233</v>
      </c>
      <c r="E40" s="119"/>
      <c r="F40" s="120"/>
      <c r="G40" s="118" t="s">
        <v>234</v>
      </c>
      <c r="H40" s="122"/>
      <c r="I40" s="120"/>
      <c r="J40" s="123" t="s">
        <v>211</v>
      </c>
      <c r="K40" s="124"/>
      <c r="L40" s="125"/>
      <c r="M40" s="121" t="s">
        <v>235</v>
      </c>
      <c r="N40" s="127"/>
      <c r="O40" s="120"/>
      <c r="P40" s="118"/>
      <c r="Q40" s="119"/>
      <c r="R40" s="120"/>
      <c r="S40" s="118"/>
      <c r="T40" s="124"/>
      <c r="U40" s="125"/>
      <c r="V40" s="129" t="s">
        <v>236</v>
      </c>
      <c r="W40" s="119"/>
      <c r="X40" s="120"/>
      <c r="Y40" s="123" t="s">
        <v>237</v>
      </c>
      <c r="Z40" s="127"/>
      <c r="AA40" s="120"/>
      <c r="AB40" s="130"/>
      <c r="AC40" s="124"/>
      <c r="AD40" s="125"/>
      <c r="AE40" s="126" t="s">
        <v>243</v>
      </c>
      <c r="AF40" s="119"/>
      <c r="AG40" s="120"/>
      <c r="AH40" s="133" t="s">
        <v>239</v>
      </c>
      <c r="AI40" s="135"/>
      <c r="AJ40" s="136"/>
      <c r="AK40" s="121" t="s">
        <v>240</v>
      </c>
    </row>
    <row r="41" spans="2:37" ht="15.75" customHeight="1">
      <c r="B41" s="116"/>
      <c r="C41" s="117"/>
      <c r="D41" s="118" t="s">
        <v>241</v>
      </c>
      <c r="E41" s="119"/>
      <c r="F41" s="120"/>
      <c r="G41" s="137" t="s">
        <v>242</v>
      </c>
      <c r="H41" s="122"/>
      <c r="I41" s="120"/>
      <c r="J41" s="130"/>
      <c r="K41" s="124"/>
      <c r="L41" s="125"/>
      <c r="M41" s="123" t="s">
        <v>211</v>
      </c>
      <c r="N41" s="127"/>
      <c r="O41" s="120"/>
      <c r="P41" s="118"/>
      <c r="Q41" s="119"/>
      <c r="R41" s="120"/>
      <c r="S41" s="118"/>
      <c r="T41" s="124"/>
      <c r="U41" s="125"/>
      <c r="V41" s="123" t="s">
        <v>211</v>
      </c>
      <c r="W41" s="119"/>
      <c r="X41" s="120"/>
      <c r="Y41" s="123" t="s">
        <v>211</v>
      </c>
      <c r="Z41" s="127"/>
      <c r="AA41" s="120"/>
      <c r="AB41" s="130"/>
      <c r="AC41" s="124"/>
      <c r="AD41" s="125"/>
      <c r="AE41" s="133" t="s">
        <v>245</v>
      </c>
      <c r="AF41" s="119"/>
      <c r="AG41" s="120"/>
      <c r="AH41" s="123" t="s">
        <v>211</v>
      </c>
      <c r="AI41" s="138"/>
      <c r="AJ41" s="139"/>
      <c r="AK41" s="123" t="s">
        <v>211</v>
      </c>
    </row>
    <row r="42" spans="2:37" ht="15.75" customHeight="1">
      <c r="B42" s="116"/>
      <c r="C42" s="117"/>
      <c r="D42" s="118" t="s">
        <v>244</v>
      </c>
      <c r="E42" s="119"/>
      <c r="F42" s="120"/>
      <c r="G42" s="118" t="s">
        <v>211</v>
      </c>
      <c r="H42" s="122"/>
      <c r="I42" s="120"/>
      <c r="J42" s="130"/>
      <c r="K42" s="124"/>
      <c r="L42" s="125"/>
      <c r="M42" s="121"/>
      <c r="N42" s="127"/>
      <c r="O42" s="120"/>
      <c r="P42" s="118"/>
      <c r="Q42" s="119"/>
      <c r="R42" s="120"/>
      <c r="S42" s="118"/>
      <c r="T42" s="124"/>
      <c r="U42" s="125"/>
      <c r="V42" s="129"/>
      <c r="W42" s="119"/>
      <c r="X42" s="120"/>
      <c r="Y42" s="123"/>
      <c r="Z42" s="127"/>
      <c r="AA42" s="120"/>
      <c r="AB42" s="130"/>
      <c r="AC42" s="124"/>
      <c r="AD42" s="125"/>
      <c r="AE42" s="123" t="s">
        <v>211</v>
      </c>
      <c r="AF42" s="119"/>
      <c r="AG42" s="120"/>
      <c r="AH42" s="123"/>
      <c r="AI42" s="138"/>
      <c r="AJ42" s="139"/>
      <c r="AK42" s="130"/>
    </row>
    <row r="43" spans="2:37" ht="15.75" customHeight="1">
      <c r="B43" s="116"/>
      <c r="C43" s="117"/>
      <c r="D43" s="118" t="s">
        <v>246</v>
      </c>
      <c r="E43" s="119"/>
      <c r="F43" s="120"/>
      <c r="G43" s="118"/>
      <c r="H43" s="122"/>
      <c r="I43" s="120"/>
      <c r="J43" s="130"/>
      <c r="K43" s="124"/>
      <c r="L43" s="125"/>
      <c r="M43" s="123"/>
      <c r="N43" s="127"/>
      <c r="O43" s="120"/>
      <c r="P43" s="118"/>
      <c r="Q43" s="119"/>
      <c r="R43" s="120"/>
      <c r="S43" s="118"/>
      <c r="T43" s="124"/>
      <c r="U43" s="125"/>
      <c r="V43" s="129"/>
      <c r="W43" s="119"/>
      <c r="X43" s="120"/>
      <c r="Y43" s="123"/>
      <c r="Z43" s="127"/>
      <c r="AA43" s="120"/>
      <c r="AB43" s="130"/>
      <c r="AC43" s="124"/>
      <c r="AD43" s="125"/>
      <c r="AE43" s="123"/>
      <c r="AF43" s="119"/>
      <c r="AG43" s="120"/>
      <c r="AH43" s="123"/>
      <c r="AI43" s="138"/>
      <c r="AJ43" s="139"/>
      <c r="AK43" s="130"/>
    </row>
    <row r="44" spans="2:37" ht="15.75" customHeight="1">
      <c r="B44" s="116"/>
      <c r="C44" s="117"/>
      <c r="D44" s="140" t="s">
        <v>247</v>
      </c>
      <c r="E44" s="119"/>
      <c r="F44" s="120"/>
      <c r="G44" s="118"/>
      <c r="H44" s="122"/>
      <c r="I44" s="120"/>
      <c r="J44" s="130"/>
      <c r="K44" s="124"/>
      <c r="L44" s="125"/>
      <c r="M44" s="123"/>
      <c r="N44" s="127"/>
      <c r="O44" s="120"/>
      <c r="P44" s="118"/>
      <c r="Q44" s="119"/>
      <c r="R44" s="120"/>
      <c r="S44" s="118"/>
      <c r="T44" s="124"/>
      <c r="U44" s="125"/>
      <c r="V44" s="129"/>
      <c r="W44" s="119"/>
      <c r="X44" s="120"/>
      <c r="Y44" s="123"/>
      <c r="Z44" s="127"/>
      <c r="AA44" s="120"/>
      <c r="AB44" s="130"/>
      <c r="AC44" s="124"/>
      <c r="AD44" s="125"/>
      <c r="AE44" s="133"/>
      <c r="AF44" s="119"/>
      <c r="AG44" s="120"/>
      <c r="AH44" s="123"/>
      <c r="AI44" s="138"/>
      <c r="AJ44" s="139"/>
      <c r="AK44" s="130"/>
    </row>
    <row r="45" spans="2:37" ht="15.75" customHeight="1">
      <c r="B45" s="116"/>
      <c r="C45" s="117"/>
      <c r="D45" s="141" t="s">
        <v>248</v>
      </c>
      <c r="E45" s="119"/>
      <c r="F45" s="120"/>
      <c r="G45" s="118"/>
      <c r="H45" s="122"/>
      <c r="I45" s="120"/>
      <c r="J45" s="130"/>
      <c r="K45" s="124"/>
      <c r="L45" s="125"/>
      <c r="M45" s="123"/>
      <c r="N45" s="127"/>
      <c r="O45" s="120"/>
      <c r="P45" s="118"/>
      <c r="Q45" s="119"/>
      <c r="R45" s="120"/>
      <c r="S45" s="118"/>
      <c r="T45" s="124"/>
      <c r="U45" s="125"/>
      <c r="V45" s="142"/>
      <c r="W45" s="119"/>
      <c r="X45" s="120"/>
      <c r="Y45" s="123"/>
      <c r="Z45" s="127"/>
      <c r="AA45" s="120"/>
      <c r="AB45" s="130"/>
      <c r="AC45" s="124"/>
      <c r="AD45" s="125"/>
      <c r="AE45" s="126"/>
      <c r="AF45" s="119"/>
      <c r="AG45" s="120"/>
      <c r="AH45" s="123"/>
      <c r="AI45" s="138"/>
      <c r="AJ45" s="139"/>
      <c r="AK45" s="130"/>
    </row>
    <row r="46" spans="2:37" ht="15.75" customHeight="1" thickBot="1">
      <c r="B46" s="143"/>
      <c r="C46" s="144"/>
      <c r="D46" s="145" t="s">
        <v>211</v>
      </c>
      <c r="E46" s="146"/>
      <c r="F46" s="147"/>
      <c r="G46" s="148"/>
      <c r="H46" s="149"/>
      <c r="I46" s="147"/>
      <c r="J46" s="150"/>
      <c r="K46" s="151"/>
      <c r="L46" s="152"/>
      <c r="M46" s="153"/>
      <c r="N46" s="154"/>
      <c r="O46" s="147"/>
      <c r="P46" s="155"/>
      <c r="Q46" s="146"/>
      <c r="R46" s="147"/>
      <c r="S46" s="156"/>
      <c r="T46" s="151"/>
      <c r="U46" s="152"/>
      <c r="V46" s="150"/>
      <c r="W46" s="146"/>
      <c r="X46" s="147"/>
      <c r="Y46" s="157"/>
      <c r="Z46" s="154"/>
      <c r="AA46" s="147"/>
      <c r="AB46" s="153"/>
      <c r="AC46" s="151"/>
      <c r="AD46" s="152"/>
      <c r="AE46" s="158"/>
      <c r="AF46" s="146"/>
      <c r="AG46" s="147"/>
      <c r="AH46" s="153"/>
      <c r="AI46" s="211"/>
      <c r="AJ46" s="212"/>
      <c r="AK46" s="213"/>
    </row>
    <row r="47" spans="2:37" ht="15.75" customHeight="1">
      <c r="B47" s="117"/>
      <c r="C47" s="117"/>
      <c r="D47" s="159"/>
      <c r="E47" s="122"/>
      <c r="F47" s="120"/>
      <c r="G47" s="159"/>
      <c r="H47" s="122"/>
      <c r="I47" s="120"/>
      <c r="J47" s="159"/>
      <c r="K47" s="159"/>
      <c r="L47" s="125"/>
      <c r="M47" s="159"/>
      <c r="N47" s="122"/>
      <c r="O47" s="120"/>
      <c r="P47" s="159"/>
      <c r="Q47" s="122"/>
      <c r="R47" s="120"/>
      <c r="S47" s="159"/>
      <c r="T47" s="159"/>
      <c r="U47" s="125"/>
      <c r="V47" s="159"/>
      <c r="W47" s="122"/>
      <c r="X47" s="120"/>
      <c r="Y47" s="159"/>
      <c r="Z47" s="122"/>
      <c r="AA47" s="120"/>
      <c r="AB47" s="159"/>
      <c r="AC47" s="122"/>
      <c r="AD47" s="120"/>
      <c r="AE47" s="159"/>
      <c r="AF47" s="122"/>
      <c r="AG47" s="120"/>
      <c r="AH47" s="159"/>
      <c r="AI47" s="122"/>
      <c r="AJ47" s="120"/>
      <c r="AK47" s="159"/>
    </row>
    <row r="48" spans="2:37" ht="15.75" customHeight="1">
      <c r="B48" s="117"/>
      <c r="C48" s="117"/>
      <c r="D48" s="159"/>
      <c r="E48" s="122"/>
      <c r="F48" s="120"/>
      <c r="H48" s="122"/>
      <c r="I48" s="120"/>
      <c r="J48" s="160"/>
      <c r="K48" s="214"/>
      <c r="L48" s="214"/>
      <c r="M48" s="160"/>
      <c r="N48" s="120"/>
      <c r="O48" s="120"/>
      <c r="P48" s="161"/>
      <c r="Q48" s="122"/>
      <c r="R48" s="120"/>
      <c r="S48" s="159"/>
      <c r="T48" s="159"/>
      <c r="U48" s="125"/>
      <c r="V48" s="160"/>
      <c r="W48" s="122"/>
      <c r="X48" s="120"/>
      <c r="Y48" s="160"/>
      <c r="Z48" s="120"/>
      <c r="AA48" s="120"/>
      <c r="AB48" s="160"/>
      <c r="AC48" s="159"/>
      <c r="AD48" s="125"/>
      <c r="AE48" s="160"/>
      <c r="AF48" s="122"/>
      <c r="AG48" s="120"/>
      <c r="AH48" s="160"/>
      <c r="AI48" s="139"/>
      <c r="AJ48" s="139"/>
      <c r="AK48" s="160"/>
    </row>
    <row r="49" spans="2:37" ht="15.75" customHeight="1">
      <c r="B49" s="117"/>
      <c r="C49" s="117"/>
      <c r="D49" s="159"/>
      <c r="E49" s="122"/>
      <c r="F49" s="120"/>
      <c r="H49" s="122"/>
      <c r="I49" s="120"/>
      <c r="J49" s="160"/>
      <c r="K49" s="159"/>
      <c r="L49" s="125"/>
      <c r="M49" s="160"/>
      <c r="N49" s="120"/>
      <c r="O49" s="120"/>
      <c r="P49" s="161"/>
      <c r="Q49" s="122"/>
      <c r="R49" s="120"/>
      <c r="S49" s="159"/>
      <c r="T49" s="159"/>
      <c r="U49" s="125"/>
      <c r="V49" s="160"/>
      <c r="W49" s="122"/>
      <c r="X49" s="120"/>
      <c r="Y49" s="160"/>
      <c r="Z49" s="120"/>
      <c r="AA49" s="120"/>
      <c r="AB49" s="160"/>
      <c r="AC49" s="159"/>
      <c r="AD49" s="125"/>
      <c r="AE49" s="160"/>
      <c r="AF49" s="122"/>
      <c r="AG49" s="120"/>
      <c r="AH49" s="160"/>
      <c r="AI49" s="139"/>
      <c r="AJ49" s="139"/>
      <c r="AK49" s="160"/>
    </row>
    <row r="50" spans="2:37" ht="15.75" customHeight="1">
      <c r="B50" s="117"/>
      <c r="C50" s="117"/>
      <c r="E50" s="122"/>
      <c r="F50" s="120"/>
      <c r="G50" s="160"/>
      <c r="H50" s="122"/>
      <c r="I50" s="120"/>
      <c r="J50" s="160"/>
      <c r="K50" s="159"/>
      <c r="L50" s="125"/>
      <c r="M50" s="160"/>
      <c r="N50" s="120"/>
      <c r="O50" s="120"/>
      <c r="P50" s="161"/>
      <c r="Q50" s="122"/>
      <c r="R50" s="120"/>
      <c r="S50" s="159"/>
      <c r="T50" s="159"/>
      <c r="U50" s="125"/>
      <c r="V50" s="160"/>
      <c r="W50" s="122"/>
      <c r="X50" s="120"/>
      <c r="Y50" s="160"/>
      <c r="Z50" s="120"/>
      <c r="AA50" s="120"/>
      <c r="AB50" s="160"/>
      <c r="AC50" s="159"/>
      <c r="AD50" s="125"/>
      <c r="AE50" s="160"/>
      <c r="AF50" s="122"/>
      <c r="AG50" s="120"/>
      <c r="AH50" s="160"/>
      <c r="AI50" s="139"/>
      <c r="AJ50" s="139"/>
      <c r="AK50" s="160"/>
    </row>
    <row r="51" spans="2:37" ht="15.75" customHeight="1">
      <c r="B51" s="117"/>
      <c r="C51" s="117"/>
      <c r="E51" s="122"/>
      <c r="F51" s="120"/>
      <c r="G51" s="160"/>
      <c r="H51" s="122"/>
      <c r="I51" s="120"/>
      <c r="J51" s="160"/>
      <c r="K51" s="159"/>
      <c r="L51" s="125"/>
      <c r="M51" s="160"/>
      <c r="N51" s="120"/>
      <c r="O51" s="120"/>
      <c r="P51" s="161"/>
      <c r="Q51" s="122"/>
      <c r="R51" s="120"/>
      <c r="S51" s="159"/>
      <c r="T51" s="159"/>
      <c r="U51" s="125"/>
      <c r="V51" s="160"/>
      <c r="W51" s="122"/>
      <c r="X51" s="120"/>
      <c r="Y51" s="160"/>
      <c r="Z51" s="120"/>
      <c r="AA51" s="120"/>
      <c r="AB51" s="160"/>
      <c r="AC51" s="159"/>
      <c r="AD51" s="125"/>
      <c r="AE51" s="160"/>
      <c r="AF51" s="122"/>
      <c r="AG51" s="120"/>
      <c r="AH51" s="160"/>
      <c r="AI51" s="139"/>
      <c r="AJ51" s="139"/>
      <c r="AK51" s="160"/>
    </row>
    <row r="52" spans="4:37" ht="15.75" customHeight="1">
      <c r="D52" s="159"/>
      <c r="G52" s="160"/>
      <c r="J52" s="160"/>
      <c r="V52" s="160"/>
      <c r="Y52" s="162"/>
      <c r="AB52" s="159"/>
      <c r="AE52" s="162"/>
      <c r="AH52" s="163"/>
      <c r="AK52" s="164"/>
    </row>
    <row r="53" spans="4:34" ht="15.75" customHeight="1">
      <c r="D53" s="159"/>
      <c r="G53" s="142"/>
      <c r="J53" s="160"/>
      <c r="M53" s="159"/>
      <c r="N53" s="165"/>
      <c r="O53" s="165"/>
      <c r="P53" s="166"/>
      <c r="V53" s="142"/>
      <c r="Y53" s="162"/>
      <c r="AB53" s="159"/>
      <c r="AE53" s="162"/>
      <c r="AH53" s="163"/>
    </row>
    <row r="54" spans="4:34" ht="15.75" customHeight="1" thickBot="1">
      <c r="D54" s="159"/>
      <c r="G54" s="142"/>
      <c r="J54" s="160"/>
      <c r="M54" s="159"/>
      <c r="V54" s="142"/>
      <c r="Y54" s="162"/>
      <c r="AB54" s="159"/>
      <c r="AE54" s="162"/>
      <c r="AH54" s="164"/>
    </row>
    <row r="55" spans="2:34" ht="15.75" customHeight="1" thickBot="1">
      <c r="B55" s="215" t="s">
        <v>250</v>
      </c>
      <c r="C55" s="216"/>
      <c r="D55" s="159"/>
      <c r="G55" s="142"/>
      <c r="M55" s="159"/>
      <c r="V55" s="142"/>
      <c r="Y55" s="162"/>
      <c r="AB55" s="159"/>
      <c r="AH55" s="164"/>
    </row>
    <row r="56" spans="2:34" ht="15.75" customHeight="1" thickBot="1">
      <c r="B56" s="167">
        <v>3</v>
      </c>
      <c r="C56" s="168" t="s">
        <v>251</v>
      </c>
      <c r="D56" s="169">
        <f>B56+2018</f>
        <v>2021</v>
      </c>
      <c r="G56" s="142"/>
      <c r="M56" s="159"/>
      <c r="V56" s="142"/>
      <c r="AB56" s="159"/>
      <c r="AH56" s="164"/>
    </row>
    <row r="57" spans="2:38" ht="15.75" customHeight="1">
      <c r="B57" s="10">
        <v>4</v>
      </c>
      <c r="C57" s="170" t="s">
        <v>252</v>
      </c>
      <c r="D57" s="170"/>
      <c r="E57" s="10">
        <v>5</v>
      </c>
      <c r="F57" s="170" t="s">
        <v>252</v>
      </c>
      <c r="G57" s="170"/>
      <c r="H57" s="10">
        <v>6</v>
      </c>
      <c r="I57" s="170" t="s">
        <v>252</v>
      </c>
      <c r="J57" s="170"/>
      <c r="K57" s="10">
        <v>7</v>
      </c>
      <c r="L57" s="170" t="s">
        <v>252</v>
      </c>
      <c r="M57" s="170"/>
      <c r="N57" s="10">
        <v>8</v>
      </c>
      <c r="O57" s="170" t="s">
        <v>252</v>
      </c>
      <c r="P57" s="10"/>
      <c r="Q57" s="10">
        <v>9</v>
      </c>
      <c r="R57" s="170" t="s">
        <v>252</v>
      </c>
      <c r="S57" s="170"/>
      <c r="T57" s="10">
        <v>10</v>
      </c>
      <c r="U57" s="170" t="s">
        <v>252</v>
      </c>
      <c r="V57" s="170"/>
      <c r="W57" s="10">
        <v>11</v>
      </c>
      <c r="X57" s="170" t="s">
        <v>252</v>
      </c>
      <c r="Y57" s="170"/>
      <c r="Z57" s="10">
        <v>12</v>
      </c>
      <c r="AA57" s="170" t="s">
        <v>252</v>
      </c>
      <c r="AB57" s="170"/>
      <c r="AC57" s="10">
        <v>1</v>
      </c>
      <c r="AD57" s="170" t="s">
        <v>252</v>
      </c>
      <c r="AE57" s="170"/>
      <c r="AF57" s="10">
        <v>2</v>
      </c>
      <c r="AG57" s="170" t="s">
        <v>252</v>
      </c>
      <c r="AH57" s="170"/>
      <c r="AI57" s="10">
        <v>3</v>
      </c>
      <c r="AJ57" s="170" t="s">
        <v>252</v>
      </c>
      <c r="AK57" s="170"/>
      <c r="AL57" s="10"/>
    </row>
    <row r="58" spans="2:38" ht="15.75" customHeight="1">
      <c r="B58" s="171"/>
      <c r="C58" s="171">
        <f>COUNTIF(C4:C34,"月")+COUNTIF(C4:C34,"火")+COUNTIF(C4:C34,"水")+COUNTIF(C4:C34,"木")+COUNTIF(C4:C34,"金")</f>
        <v>0</v>
      </c>
      <c r="D58" s="172"/>
      <c r="E58" s="172"/>
      <c r="F58" s="171">
        <f>COUNTIF(F4:F34,"月")+COUNTIF(F4:F34,"火")+COUNTIF(F4:F34,"水")+COUNTIF(F4:F34,"木")+COUNTIF(F4:F34,"金")</f>
        <v>0</v>
      </c>
      <c r="G58" s="172"/>
      <c r="H58" s="172"/>
      <c r="I58" s="171">
        <f>COUNTIF(I4:I34,"月")+COUNTIF(I4:I34,"火")+COUNTIF(I4:I34,"水")+COUNTIF(I4:I34,"木")+COUNTIF(I4:I34,"金")+COUNTIF(I4:I34,"日")</f>
        <v>0</v>
      </c>
      <c r="J58" s="172"/>
      <c r="K58" s="172"/>
      <c r="L58" s="171">
        <f>COUNTIF(L4:L34,"月")+COUNTIF(L4:L34,"火")+COUNTIF(L4:L34,"水")+COUNTIF(L4:L34,"木")+COUNTIF(L4:L34,"金")</f>
        <v>0</v>
      </c>
      <c r="M58" s="173"/>
      <c r="N58" s="171"/>
      <c r="O58" s="171"/>
      <c r="P58" s="172"/>
      <c r="Q58" s="172"/>
      <c r="R58" s="171">
        <f>COUNTIF(R4:R34,"月")+COUNTIF(R4:R34,"火")+COUNTIF(R4:R34,"水")+COUNTIF(R4:R34,"木")+COUNTIF(R4:R34,"金")+COUNTIF(R4:R34,"日")</f>
        <v>0</v>
      </c>
      <c r="S58" s="172"/>
      <c r="T58" s="172"/>
      <c r="U58" s="171">
        <f>COUNTIF(U4:U34,"月")+COUNTIF(U4:U34,"火")+COUNTIF(U4:U34,"水")+COUNTIF(U4:U34,"木")+COUNTIF(U4:U34,"金")</f>
        <v>0</v>
      </c>
      <c r="V58" s="172"/>
      <c r="W58" s="172"/>
      <c r="X58" s="171">
        <f>COUNTIF(X4:X34,"月")+COUNTIF(X4:X34,"火")+COUNTIF(X4:X34,"水")+COUNTIF(X4:X34,"木")+COUNTIF(X4:X34,"金")</f>
        <v>0</v>
      </c>
      <c r="Y58" s="172"/>
      <c r="Z58" s="171"/>
      <c r="AA58" s="171">
        <f>COUNTIF(AA4:AA34,"月")+COUNTIF(AA4:AA34,"火")+COUNTIF(AA4:AA34,"水")+COUNTIF(AA4:AA34,"木")+COUNTIF(AA4:AA34,"金")</f>
        <v>0</v>
      </c>
      <c r="AB58" s="172"/>
      <c r="AC58" s="172"/>
      <c r="AD58" s="171">
        <f>COUNTIF(AD4:AD34,"月")+COUNTIF(AD4:AD34,"火")+COUNTIF(AD4:AD34,"水")+COUNTIF(AD4:AD34,"木")+COUNTIF(AD4:AD34,"金")</f>
        <v>0</v>
      </c>
      <c r="AE58" s="172"/>
      <c r="AF58" s="172"/>
      <c r="AG58" s="171">
        <f>COUNTIF(AG4:AG34,"月")+COUNTIF(AG4:AG34,"火")+COUNTIF(AG4:AG34,"水")+COUNTIF(AG4:AG34,"木")+COUNTIF(AG4:AG34,"金")</f>
        <v>0</v>
      </c>
      <c r="AH58" s="172"/>
      <c r="AI58" s="172"/>
      <c r="AJ58" s="171">
        <f>COUNTIF(AJ4:AJ34,"月")+COUNTIF(AJ4:AJ34,"火")+COUNTIF(AJ4:AJ34,"水")+COUNTIF(AJ4:AJ34,"木")+COUNTIF(AJ4:AJ34,"金")</f>
        <v>0</v>
      </c>
      <c r="AK58" s="172"/>
      <c r="AL58" s="172">
        <f aca="true" t="shared" si="12" ref="AL58:AL63">SUM(C58:AK58)</f>
        <v>0</v>
      </c>
    </row>
    <row r="59" spans="2:38" ht="12.75">
      <c r="B59" s="171" t="s">
        <v>253</v>
      </c>
      <c r="C59" s="171">
        <f>COUNTIF($C$4:$C$34,"月")</f>
        <v>0</v>
      </c>
      <c r="D59" s="172"/>
      <c r="E59" s="172"/>
      <c r="F59" s="171">
        <f>COUNTIF(F$4:F$34,"月")</f>
        <v>0</v>
      </c>
      <c r="G59" s="172"/>
      <c r="H59" s="172"/>
      <c r="I59" s="171">
        <f>COUNTIF(I$4:I$34,"月")</f>
        <v>0</v>
      </c>
      <c r="J59" s="172"/>
      <c r="K59" s="172"/>
      <c r="L59" s="171">
        <f>COUNTIF(L$4:L$34,"月")</f>
        <v>0</v>
      </c>
      <c r="M59" s="173"/>
      <c r="N59" s="171"/>
      <c r="O59" s="171"/>
      <c r="P59" s="172"/>
      <c r="Q59" s="172"/>
      <c r="R59" s="171">
        <f>COUNTIF(R$4:R$34,"月")</f>
        <v>0</v>
      </c>
      <c r="S59" s="172"/>
      <c r="T59" s="172"/>
      <c r="U59" s="171">
        <f>COUNTIF(U$4:U$34,"月")</f>
        <v>0</v>
      </c>
      <c r="V59" s="172"/>
      <c r="W59" s="172"/>
      <c r="X59" s="171">
        <f>COUNTIF(X$4:X$34,"月")</f>
        <v>0</v>
      </c>
      <c r="Y59" s="172"/>
      <c r="Z59" s="171"/>
      <c r="AA59" s="171">
        <f>COUNTIF(AA$4:AA$34,"月")</f>
        <v>0</v>
      </c>
      <c r="AB59" s="172"/>
      <c r="AC59" s="172"/>
      <c r="AD59" s="171">
        <f>COUNTIF(AD$4:AD$34,"月")</f>
        <v>0</v>
      </c>
      <c r="AE59" s="172"/>
      <c r="AF59" s="172"/>
      <c r="AG59" s="171">
        <f>COUNTIF(AG$4:AG$34,"月")</f>
        <v>0</v>
      </c>
      <c r="AH59" s="172"/>
      <c r="AI59" s="172"/>
      <c r="AJ59" s="171">
        <f>COUNTIF(AJ$4:AJ$34,"月")</f>
        <v>0</v>
      </c>
      <c r="AK59" s="172"/>
      <c r="AL59" s="172">
        <f t="shared" si="12"/>
        <v>0</v>
      </c>
    </row>
    <row r="60" spans="2:38" ht="12.75">
      <c r="B60" s="171" t="s">
        <v>254</v>
      </c>
      <c r="C60" s="171">
        <f>COUNTIF($C$4:$C$34,"火")</f>
        <v>0</v>
      </c>
      <c r="D60" s="172"/>
      <c r="E60" s="172"/>
      <c r="F60" s="171">
        <f>COUNTIF(F$4:F$34,"火")</f>
        <v>0</v>
      </c>
      <c r="G60" s="172"/>
      <c r="H60" s="172"/>
      <c r="I60" s="171">
        <f>COUNTIF(I$4:I$34,"火")</f>
        <v>0</v>
      </c>
      <c r="J60" s="172"/>
      <c r="K60" s="172"/>
      <c r="L60" s="171">
        <f>COUNTIF(L$4:L$34,"火")</f>
        <v>0</v>
      </c>
      <c r="M60" s="173"/>
      <c r="N60" s="171"/>
      <c r="O60" s="171"/>
      <c r="P60" s="172"/>
      <c r="Q60" s="172"/>
      <c r="R60" s="171">
        <f>COUNTIF(R$4:R$34,"火")</f>
        <v>0</v>
      </c>
      <c r="S60" s="172"/>
      <c r="T60" s="172"/>
      <c r="U60" s="171">
        <f>COUNTIF(U$4:U$34,"火")</f>
        <v>0</v>
      </c>
      <c r="V60" s="172"/>
      <c r="W60" s="172"/>
      <c r="X60" s="171">
        <f>COUNTIF(X$4:X$34,"火")</f>
        <v>0</v>
      </c>
      <c r="Y60" s="172"/>
      <c r="Z60" s="171"/>
      <c r="AA60" s="171">
        <f>COUNTIF(AA$4:AA$34,"火")</f>
        <v>0</v>
      </c>
      <c r="AB60" s="172"/>
      <c r="AC60" s="172"/>
      <c r="AD60" s="171">
        <f>COUNTIF(AD$4:AD$34,"火")</f>
        <v>0</v>
      </c>
      <c r="AE60" s="172"/>
      <c r="AF60" s="172"/>
      <c r="AG60" s="171">
        <f>COUNTIF(AG$4:AG$34,"火")</f>
        <v>0</v>
      </c>
      <c r="AH60" s="172"/>
      <c r="AI60" s="172"/>
      <c r="AJ60" s="171">
        <f>COUNTIF(AJ$4:AJ$34,"火")</f>
        <v>0</v>
      </c>
      <c r="AK60" s="172"/>
      <c r="AL60" s="172">
        <f t="shared" si="12"/>
        <v>0</v>
      </c>
    </row>
    <row r="61" spans="2:38" ht="12.75">
      <c r="B61" s="171" t="s">
        <v>255</v>
      </c>
      <c r="C61" s="171">
        <f>COUNTIF($C$4:$C$34,"水")</f>
        <v>0</v>
      </c>
      <c r="D61" s="172"/>
      <c r="E61" s="172"/>
      <c r="F61" s="171">
        <f>COUNTIF(F$4:F$34,"水")</f>
        <v>0</v>
      </c>
      <c r="G61" s="172"/>
      <c r="H61" s="172"/>
      <c r="I61" s="171">
        <f>COUNTIF(I$4:I$34,"水")</f>
        <v>0</v>
      </c>
      <c r="J61" s="172"/>
      <c r="K61" s="172"/>
      <c r="L61" s="171">
        <f>COUNTIF(L$4:L$34,"水")</f>
        <v>0</v>
      </c>
      <c r="M61" s="173"/>
      <c r="N61" s="171"/>
      <c r="O61" s="171"/>
      <c r="P61" s="172"/>
      <c r="Q61" s="172"/>
      <c r="R61" s="171">
        <f>COUNTIF(R$4:R$34,"水")</f>
        <v>0</v>
      </c>
      <c r="S61" s="172"/>
      <c r="T61" s="172"/>
      <c r="U61" s="171">
        <f>COUNTIF(U$4:U$34,"水")</f>
        <v>0</v>
      </c>
      <c r="V61" s="172"/>
      <c r="W61" s="172"/>
      <c r="X61" s="171">
        <f>COUNTIF(X$4:X$34,"水")</f>
        <v>0</v>
      </c>
      <c r="Y61" s="172"/>
      <c r="Z61" s="171"/>
      <c r="AA61" s="171">
        <f>COUNTIF(AA$4:AA$34,"水")</f>
        <v>0</v>
      </c>
      <c r="AB61" s="172"/>
      <c r="AC61" s="172"/>
      <c r="AD61" s="171">
        <f>COUNTIF(AD$4:AD$34,"水")</f>
        <v>0</v>
      </c>
      <c r="AE61" s="172"/>
      <c r="AF61" s="172"/>
      <c r="AG61" s="171">
        <f>COUNTIF(AG$4:AG$34,"水")</f>
        <v>0</v>
      </c>
      <c r="AH61" s="172"/>
      <c r="AI61" s="172"/>
      <c r="AJ61" s="171">
        <f>COUNTIF(AJ$4:AJ$34,"水")</f>
        <v>0</v>
      </c>
      <c r="AK61" s="172"/>
      <c r="AL61" s="172">
        <f t="shared" si="12"/>
        <v>0</v>
      </c>
    </row>
    <row r="62" spans="2:38" ht="12.75">
      <c r="B62" s="171" t="s">
        <v>256</v>
      </c>
      <c r="C62" s="171">
        <f>COUNTIF($C$4:$C$34,"木")</f>
        <v>0</v>
      </c>
      <c r="D62" s="172"/>
      <c r="E62" s="172"/>
      <c r="F62" s="171">
        <f>COUNTIF(F$4:F$34,"木")</f>
        <v>0</v>
      </c>
      <c r="G62" s="172"/>
      <c r="H62" s="172"/>
      <c r="I62" s="171">
        <f>COUNTIF(I$4:I$34,"木")</f>
        <v>0</v>
      </c>
      <c r="J62" s="172"/>
      <c r="K62" s="172"/>
      <c r="L62" s="171">
        <f>COUNTIF(L$4:L$34,"木")</f>
        <v>0</v>
      </c>
      <c r="M62" s="173"/>
      <c r="N62" s="171"/>
      <c r="O62" s="171"/>
      <c r="P62" s="172"/>
      <c r="Q62" s="172"/>
      <c r="R62" s="171">
        <f>COUNTIF(R$4:R$34,"木")</f>
        <v>0</v>
      </c>
      <c r="S62" s="172"/>
      <c r="T62" s="172"/>
      <c r="U62" s="171">
        <f>COUNTIF(U$4:U$34,"木")</f>
        <v>0</v>
      </c>
      <c r="V62" s="172"/>
      <c r="W62" s="172"/>
      <c r="X62" s="171">
        <f>COUNTIF(X$4:X$34,"木")</f>
        <v>0</v>
      </c>
      <c r="Y62" s="172"/>
      <c r="Z62" s="171"/>
      <c r="AA62" s="171">
        <f>COUNTIF(AA$4:AA$34,"木")</f>
        <v>0</v>
      </c>
      <c r="AB62" s="172"/>
      <c r="AC62" s="172"/>
      <c r="AD62" s="171">
        <f>COUNTIF(AD$4:AD$34,"木")</f>
        <v>0</v>
      </c>
      <c r="AE62" s="172"/>
      <c r="AF62" s="172"/>
      <c r="AG62" s="171">
        <f>COUNTIF(AG$4:AG$34,"木")</f>
        <v>0</v>
      </c>
      <c r="AH62" s="172"/>
      <c r="AI62" s="172"/>
      <c r="AJ62" s="171">
        <f>COUNTIF(AJ$4:AJ$34,"木")</f>
        <v>0</v>
      </c>
      <c r="AK62" s="172"/>
      <c r="AL62" s="172">
        <f t="shared" si="12"/>
        <v>0</v>
      </c>
    </row>
    <row r="63" spans="2:38" ht="12.75">
      <c r="B63" s="171" t="s">
        <v>257</v>
      </c>
      <c r="C63" s="171">
        <f>COUNTIF($C$4:$C$34,"金")</f>
        <v>0</v>
      </c>
      <c r="D63" s="172"/>
      <c r="E63" s="172"/>
      <c r="F63" s="171">
        <f>COUNTIF(F$4:F$34,"金")</f>
        <v>0</v>
      </c>
      <c r="G63" s="172"/>
      <c r="H63" s="172"/>
      <c r="I63" s="171">
        <f>COUNTIF(I$4:I$34,"金")</f>
        <v>0</v>
      </c>
      <c r="J63" s="172"/>
      <c r="K63" s="172"/>
      <c r="L63" s="171">
        <f>COUNTIF(L$4:L$34,"金")</f>
        <v>0</v>
      </c>
      <c r="M63" s="173"/>
      <c r="N63" s="171"/>
      <c r="O63" s="171"/>
      <c r="P63" s="172"/>
      <c r="Q63" s="172"/>
      <c r="R63" s="171">
        <f>COUNTIF(R$4:R$34,"金")</f>
        <v>0</v>
      </c>
      <c r="S63" s="172"/>
      <c r="T63" s="172"/>
      <c r="U63" s="171">
        <f>COUNTIF(U$4:U$34,"金")</f>
        <v>0</v>
      </c>
      <c r="V63" s="172"/>
      <c r="W63" s="172"/>
      <c r="X63" s="171">
        <f>COUNTIF(X$4:X$34,"金")</f>
        <v>0</v>
      </c>
      <c r="Y63" s="172"/>
      <c r="Z63" s="171"/>
      <c r="AA63" s="171">
        <f>COUNTIF(AA$4:AA$34,"金")</f>
        <v>0</v>
      </c>
      <c r="AB63" s="172"/>
      <c r="AC63" s="172"/>
      <c r="AD63" s="171">
        <f>COUNTIF(AD$4:AD$34,"金")</f>
        <v>0</v>
      </c>
      <c r="AE63" s="172"/>
      <c r="AF63" s="172"/>
      <c r="AG63" s="171">
        <f>COUNTIF(AG$4:AG$34,"金")</f>
        <v>0</v>
      </c>
      <c r="AH63" s="172"/>
      <c r="AI63" s="172"/>
      <c r="AJ63" s="171">
        <f>COUNTIF(AJ$4:AJ$34,"金")</f>
        <v>0</v>
      </c>
      <c r="AK63" s="172"/>
      <c r="AL63" s="172">
        <f t="shared" si="12"/>
        <v>0</v>
      </c>
    </row>
    <row r="64" spans="2:38" ht="12.75">
      <c r="B64" s="171" t="s">
        <v>258</v>
      </c>
      <c r="C64" s="171">
        <f>COUNTIF($C$4:$C$34,"日")</f>
        <v>0</v>
      </c>
      <c r="D64" s="172"/>
      <c r="E64" s="172"/>
      <c r="F64" s="171">
        <f>COUNTIF(F$4:F$34,"日")</f>
        <v>0</v>
      </c>
      <c r="G64" s="172"/>
      <c r="H64" s="172"/>
      <c r="I64" s="171">
        <f>COUNTIF(I$4:I$34,"日")</f>
        <v>0</v>
      </c>
      <c r="J64" s="172"/>
      <c r="K64" s="172"/>
      <c r="L64" s="171"/>
      <c r="M64" s="173"/>
      <c r="N64" s="171"/>
      <c r="O64" s="171"/>
      <c r="P64" s="172"/>
      <c r="Q64" s="172"/>
      <c r="R64" s="171">
        <f>COUNTIF(R$4:R$34,"日")</f>
        <v>0</v>
      </c>
      <c r="S64" s="172"/>
      <c r="T64" s="172"/>
      <c r="U64" s="171"/>
      <c r="V64" s="172"/>
      <c r="W64" s="172"/>
      <c r="X64" s="171"/>
      <c r="Y64" s="172"/>
      <c r="Z64" s="171"/>
      <c r="AA64" s="171"/>
      <c r="AB64" s="172"/>
      <c r="AC64" s="172"/>
      <c r="AD64" s="171"/>
      <c r="AE64" s="172"/>
      <c r="AF64" s="172"/>
      <c r="AG64" s="171"/>
      <c r="AH64" s="172"/>
      <c r="AI64" s="172"/>
      <c r="AJ64" s="171"/>
      <c r="AK64" s="172"/>
      <c r="AL64" s="172"/>
    </row>
    <row r="66" spans="2:38" ht="12.75">
      <c r="B66" s="10" t="s">
        <v>259</v>
      </c>
      <c r="D66" s="162">
        <v>16.17</v>
      </c>
      <c r="E66" s="162"/>
      <c r="F66" s="162"/>
      <c r="G66" s="162">
        <v>20</v>
      </c>
      <c r="H66" s="162"/>
      <c r="I66" s="162"/>
      <c r="J66" s="162">
        <v>21</v>
      </c>
      <c r="K66" s="162"/>
      <c r="L66" s="162"/>
      <c r="M66" s="174">
        <v>14</v>
      </c>
      <c r="N66" s="162"/>
      <c r="O66" s="162"/>
      <c r="P66" s="162"/>
      <c r="Q66" s="162"/>
      <c r="R66" s="162"/>
      <c r="S66" s="162">
        <v>20</v>
      </c>
      <c r="T66" s="162"/>
      <c r="U66" s="162"/>
      <c r="V66" s="162">
        <v>22</v>
      </c>
      <c r="W66" s="162"/>
      <c r="X66" s="162"/>
      <c r="Y66" s="162">
        <v>18</v>
      </c>
      <c r="Z66" s="162"/>
      <c r="AA66" s="162"/>
      <c r="AB66" s="162">
        <v>17</v>
      </c>
      <c r="AC66" s="162"/>
      <c r="AD66" s="162"/>
      <c r="AE66" s="162">
        <v>16</v>
      </c>
      <c r="AF66" s="162"/>
      <c r="AG66" s="162"/>
      <c r="AH66" s="162">
        <v>19</v>
      </c>
      <c r="AI66" s="162"/>
      <c r="AJ66" s="162"/>
      <c r="AK66" s="162">
        <v>17.12</v>
      </c>
      <c r="AL66">
        <f>SUM(D66:AK66)</f>
        <v>200.29000000000002</v>
      </c>
    </row>
    <row r="67" spans="4:38" ht="12.75">
      <c r="D67" s="162">
        <v>17</v>
      </c>
      <c r="E67" s="162"/>
      <c r="F67" s="162"/>
      <c r="G67" s="162">
        <v>20</v>
      </c>
      <c r="H67" s="162"/>
      <c r="I67" s="162"/>
      <c r="J67" s="162">
        <v>21</v>
      </c>
      <c r="K67" s="162"/>
      <c r="L67" s="162"/>
      <c r="M67" s="174">
        <v>14</v>
      </c>
      <c r="N67" s="162"/>
      <c r="O67" s="162"/>
      <c r="P67" s="162"/>
      <c r="Q67" s="162"/>
      <c r="R67" s="162"/>
      <c r="S67" s="162">
        <v>20</v>
      </c>
      <c r="T67" s="162"/>
      <c r="U67" s="162"/>
      <c r="V67" s="162">
        <v>22</v>
      </c>
      <c r="W67" s="162"/>
      <c r="X67" s="162"/>
      <c r="Y67" s="162">
        <v>18</v>
      </c>
      <c r="Z67" s="162"/>
      <c r="AA67" s="162"/>
      <c r="AB67" s="162">
        <v>17</v>
      </c>
      <c r="AC67" s="162"/>
      <c r="AD67" s="162"/>
      <c r="AE67" s="162">
        <v>16</v>
      </c>
      <c r="AF67" s="162"/>
      <c r="AG67" s="162"/>
      <c r="AH67" s="162">
        <v>19</v>
      </c>
      <c r="AI67" s="162"/>
      <c r="AJ67" s="162"/>
      <c r="AK67" s="162">
        <v>17</v>
      </c>
      <c r="AL67">
        <f>SUM(D67:AK67)</f>
        <v>201</v>
      </c>
    </row>
    <row r="68" spans="4:38" ht="12.75">
      <c r="D68" s="162">
        <v>17</v>
      </c>
      <c r="E68" s="162"/>
      <c r="F68" s="162"/>
      <c r="G68" s="162">
        <v>20</v>
      </c>
      <c r="H68" s="162"/>
      <c r="I68" s="162"/>
      <c r="J68" s="162">
        <v>21</v>
      </c>
      <c r="K68" s="162"/>
      <c r="L68" s="162"/>
      <c r="M68" s="174">
        <v>14</v>
      </c>
      <c r="N68" s="162"/>
      <c r="O68" s="162"/>
      <c r="P68" s="162"/>
      <c r="Q68" s="162"/>
      <c r="R68" s="162"/>
      <c r="S68" s="162">
        <v>20</v>
      </c>
      <c r="T68" s="162"/>
      <c r="U68" s="162"/>
      <c r="V68" s="162">
        <v>22</v>
      </c>
      <c r="W68" s="162"/>
      <c r="X68" s="162"/>
      <c r="Y68" s="162">
        <v>18</v>
      </c>
      <c r="Z68" s="162"/>
      <c r="AA68" s="162"/>
      <c r="AB68" s="162">
        <v>17</v>
      </c>
      <c r="AC68" s="162"/>
      <c r="AD68" s="162"/>
      <c r="AE68" s="162">
        <v>16</v>
      </c>
      <c r="AF68" s="162"/>
      <c r="AG68" s="162"/>
      <c r="AH68" s="162">
        <v>19</v>
      </c>
      <c r="AI68" s="162"/>
      <c r="AJ68" s="162"/>
      <c r="AK68" s="162">
        <v>12</v>
      </c>
      <c r="AL68">
        <f>SUM(D68:AK68)</f>
        <v>196</v>
      </c>
    </row>
  </sheetData>
  <sheetProtection/>
  <mergeCells count="37">
    <mergeCell ref="D1:G1"/>
    <mergeCell ref="M1:S1"/>
    <mergeCell ref="AH1:AK1"/>
    <mergeCell ref="H2:J2"/>
    <mergeCell ref="Q2:S2"/>
    <mergeCell ref="AC2:AE2"/>
    <mergeCell ref="AH2:AJ2"/>
    <mergeCell ref="C3:D3"/>
    <mergeCell ref="F3:G3"/>
    <mergeCell ref="I3:J3"/>
    <mergeCell ref="L3:M3"/>
    <mergeCell ref="O3:P3"/>
    <mergeCell ref="R3:S3"/>
    <mergeCell ref="U3:V3"/>
    <mergeCell ref="X3:Y3"/>
    <mergeCell ref="AA3:AB3"/>
    <mergeCell ref="AD3:AE3"/>
    <mergeCell ref="AG3:AH3"/>
    <mergeCell ref="AJ3:AK3"/>
    <mergeCell ref="B35:C35"/>
    <mergeCell ref="E35:F35"/>
    <mergeCell ref="H35:I35"/>
    <mergeCell ref="K35:L35"/>
    <mergeCell ref="N35:O35"/>
    <mergeCell ref="T35:U35"/>
    <mergeCell ref="W35:X35"/>
    <mergeCell ref="Z35:AA35"/>
    <mergeCell ref="AC35:AD35"/>
    <mergeCell ref="AF35:AG35"/>
    <mergeCell ref="AI35:AJ35"/>
    <mergeCell ref="AI36:AK36"/>
    <mergeCell ref="AI37:AK37"/>
    <mergeCell ref="AI38:AK38"/>
    <mergeCell ref="AI39:AK39"/>
    <mergeCell ref="AI46:AK46"/>
    <mergeCell ref="K48:L48"/>
    <mergeCell ref="B55:C55"/>
  </mergeCells>
  <printOptions/>
  <pageMargins left="0.1968503937007874" right="0.1968503937007874" top="0.3937007874015748" bottom="0.1968503937007874" header="0" footer="0"/>
  <pageSetup fitToWidth="2" fitToHeight="1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田代敦</dc:creator>
  <cp:keywords/>
  <dc:description/>
  <cp:lastModifiedBy>Administrator</cp:lastModifiedBy>
  <cp:lastPrinted>2021-01-13T04:14:38Z</cp:lastPrinted>
  <dcterms:created xsi:type="dcterms:W3CDTF">2020-11-11T02:50:29Z</dcterms:created>
  <dcterms:modified xsi:type="dcterms:W3CDTF">2021-05-25T01:41:42Z</dcterms:modified>
  <cp:category/>
  <cp:version/>
  <cp:contentType/>
  <cp:contentStatus/>
</cp:coreProperties>
</file>